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WEB Documents\"/>
    </mc:Choice>
  </mc:AlternateContent>
  <xr:revisionPtr revIDLastSave="0" documentId="13_ncr:1_{99703C25-A0E8-4550-A522-7CA07125E5C4}" xr6:coauthVersionLast="46" xr6:coauthVersionMax="46" xr10:uidLastSave="{00000000-0000-0000-0000-000000000000}"/>
  <bookViews>
    <workbookView xWindow="-120" yWindow="-120" windowWidth="29040" windowHeight="15840" xr2:uid="{A886599C-E025-47C7-BA59-7347A2D01733}"/>
  </bookViews>
  <sheets>
    <sheet name="FY2022 SE Aid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'FY2022 SE Aid'!$A$4:$H$154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'FY2022 SE Aid'!$A$1:$L$154</definedName>
    <definedName name="_xlnm.Print_Titles" localSheetId="0">'FY2022 SE Aid'!$1:$4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H33" i="1"/>
  <c r="K119" i="1"/>
  <c r="H87" i="1"/>
  <c r="K59" i="1"/>
  <c r="H59" i="1"/>
  <c r="K76" i="1"/>
  <c r="K85" i="1"/>
  <c r="K93" i="1"/>
  <c r="K130" i="1"/>
  <c r="K127" i="1"/>
  <c r="K91" i="1"/>
  <c r="K9" i="1"/>
  <c r="K71" i="1"/>
  <c r="K58" i="1"/>
  <c r="K66" i="1"/>
  <c r="K27" i="1"/>
  <c r="K24" i="1"/>
  <c r="K107" i="1"/>
  <c r="K46" i="1"/>
  <c r="K131" i="1"/>
  <c r="K141" i="1"/>
  <c r="K47" i="1"/>
  <c r="K94" i="1"/>
  <c r="K56" i="1"/>
  <c r="K31" i="1"/>
  <c r="K70" i="1"/>
  <c r="K29" i="1"/>
  <c r="K5" i="1"/>
  <c r="K23" i="1"/>
  <c r="K14" i="1"/>
  <c r="K146" i="1"/>
  <c r="F154" i="1"/>
  <c r="C154" i="1" l="1"/>
  <c r="L59" i="1"/>
  <c r="K55" i="1"/>
  <c r="H55" i="1"/>
  <c r="H6" i="1"/>
  <c r="K6" i="1"/>
  <c r="H110" i="1"/>
  <c r="K110" i="1"/>
  <c r="K42" i="1"/>
  <c r="H42" i="1"/>
  <c r="K104" i="1"/>
  <c r="H104" i="1"/>
  <c r="H17" i="1"/>
  <c r="K17" i="1"/>
  <c r="L17" i="1" s="1"/>
  <c r="K28" i="1"/>
  <c r="H28" i="1"/>
  <c r="K60" i="1"/>
  <c r="H60" i="1"/>
  <c r="H108" i="1"/>
  <c r="K108" i="1"/>
  <c r="H15" i="1"/>
  <c r="K15" i="1"/>
  <c r="L15" i="1" s="1"/>
  <c r="H133" i="1"/>
  <c r="K133" i="1"/>
  <c r="K115" i="1"/>
  <c r="H115" i="1"/>
  <c r="K75" i="1"/>
  <c r="H75" i="1"/>
  <c r="K117" i="1"/>
  <c r="H117" i="1"/>
  <c r="H152" i="1"/>
  <c r="K152" i="1"/>
  <c r="K121" i="1"/>
  <c r="H121" i="1"/>
  <c r="K129" i="1"/>
  <c r="H129" i="1"/>
  <c r="K116" i="1"/>
  <c r="H116" i="1"/>
  <c r="K106" i="1"/>
  <c r="H106" i="1"/>
  <c r="H150" i="1"/>
  <c r="K150" i="1"/>
  <c r="K61" i="1"/>
  <c r="H61" i="1"/>
  <c r="K41" i="1"/>
  <c r="H41" i="1"/>
  <c r="I154" i="1"/>
  <c r="K128" i="1"/>
  <c r="H128" i="1"/>
  <c r="K92" i="1"/>
  <c r="H92" i="1"/>
  <c r="K136" i="1"/>
  <c r="H136" i="1"/>
  <c r="H48" i="1"/>
  <c r="K48" i="1"/>
  <c r="H132" i="1"/>
  <c r="K132" i="1"/>
  <c r="H73" i="1"/>
  <c r="K73" i="1"/>
  <c r="K18" i="1"/>
  <c r="H18" i="1"/>
  <c r="H13" i="1"/>
  <c r="K13" i="1"/>
  <c r="K137" i="1"/>
  <c r="H137" i="1"/>
  <c r="H125" i="1"/>
  <c r="K125" i="1"/>
  <c r="H40" i="1"/>
  <c r="K40" i="1"/>
  <c r="K16" i="1"/>
  <c r="H16" i="1"/>
  <c r="K111" i="1"/>
  <c r="H111" i="1"/>
  <c r="H144" i="1"/>
  <c r="K144" i="1"/>
  <c r="K84" i="1"/>
  <c r="H84" i="1"/>
  <c r="H109" i="1"/>
  <c r="K109" i="1"/>
  <c r="K68" i="1"/>
  <c r="H68" i="1"/>
  <c r="H25" i="1"/>
  <c r="K25" i="1"/>
  <c r="K89" i="1"/>
  <c r="H89" i="1"/>
  <c r="H53" i="1"/>
  <c r="K53" i="1"/>
  <c r="K20" i="1"/>
  <c r="H20" i="1"/>
  <c r="K72" i="1"/>
  <c r="H72" i="1"/>
  <c r="H138" i="1"/>
  <c r="K138" i="1"/>
  <c r="K7" i="1"/>
  <c r="H7" i="1"/>
  <c r="K101" i="1"/>
  <c r="H101" i="1"/>
  <c r="K153" i="1"/>
  <c r="H153" i="1"/>
  <c r="K122" i="1"/>
  <c r="H122" i="1"/>
  <c r="H80" i="1"/>
  <c r="K80" i="1"/>
  <c r="H123" i="1"/>
  <c r="K123" i="1"/>
  <c r="K139" i="1"/>
  <c r="H139" i="1"/>
  <c r="H135" i="1"/>
  <c r="K135" i="1"/>
  <c r="K140" i="1"/>
  <c r="H140" i="1"/>
  <c r="K100" i="1"/>
  <c r="H100" i="1"/>
  <c r="K34" i="1"/>
  <c r="H34" i="1"/>
  <c r="H45" i="1"/>
  <c r="K45" i="1"/>
  <c r="H126" i="1"/>
  <c r="K126" i="1"/>
  <c r="K65" i="1"/>
  <c r="H65" i="1"/>
  <c r="H67" i="1"/>
  <c r="K67" i="1"/>
  <c r="E154" i="1"/>
  <c r="H146" i="1"/>
  <c r="L146" i="1" s="1"/>
  <c r="H14" i="1"/>
  <c r="L14" i="1" s="1"/>
  <c r="H23" i="1"/>
  <c r="L23" i="1" s="1"/>
  <c r="H5" i="1"/>
  <c r="L5" i="1" s="1"/>
  <c r="H29" i="1"/>
  <c r="L29" i="1" s="1"/>
  <c r="H70" i="1"/>
  <c r="L70" i="1" s="1"/>
  <c r="H31" i="1"/>
  <c r="L31" i="1" s="1"/>
  <c r="H56" i="1"/>
  <c r="L56" i="1" s="1"/>
  <c r="H94" i="1"/>
  <c r="L94" i="1" s="1"/>
  <c r="H47" i="1"/>
  <c r="L47" i="1" s="1"/>
  <c r="H141" i="1"/>
  <c r="L141" i="1" s="1"/>
  <c r="H131" i="1"/>
  <c r="L131" i="1" s="1"/>
  <c r="H46" i="1"/>
  <c r="L46" i="1" s="1"/>
  <c r="H107" i="1"/>
  <c r="L107" i="1" s="1"/>
  <c r="H24" i="1"/>
  <c r="L24" i="1" s="1"/>
  <c r="H27" i="1"/>
  <c r="L27" i="1" s="1"/>
  <c r="H66" i="1"/>
  <c r="L66" i="1" s="1"/>
  <c r="H58" i="1"/>
  <c r="L58" i="1" s="1"/>
  <c r="H71" i="1"/>
  <c r="L71" i="1" s="1"/>
  <c r="H9" i="1"/>
  <c r="L9" i="1" s="1"/>
  <c r="H91" i="1"/>
  <c r="L91" i="1" s="1"/>
  <c r="H127" i="1"/>
  <c r="L127" i="1" s="1"/>
  <c r="H130" i="1"/>
  <c r="L130" i="1" s="1"/>
  <c r="H93" i="1"/>
  <c r="L93" i="1" s="1"/>
  <c r="H85" i="1"/>
  <c r="L85" i="1" s="1"/>
  <c r="H76" i="1"/>
  <c r="L76" i="1" s="1"/>
  <c r="K32" i="1"/>
  <c r="H32" i="1"/>
  <c r="K124" i="1"/>
  <c r="H124" i="1"/>
  <c r="H149" i="1"/>
  <c r="K149" i="1"/>
  <c r="K43" i="1"/>
  <c r="H43" i="1"/>
  <c r="H119" i="1"/>
  <c r="L119" i="1" s="1"/>
  <c r="H36" i="1"/>
  <c r="L36" i="1" s="1"/>
  <c r="K87" i="1"/>
  <c r="L87" i="1" s="1"/>
  <c r="K33" i="1"/>
  <c r="L33" i="1" s="1"/>
  <c r="L153" i="1" l="1"/>
  <c r="L6" i="1"/>
  <c r="L139" i="1"/>
  <c r="L34" i="1"/>
  <c r="L152" i="1"/>
  <c r="L133" i="1"/>
  <c r="L140" i="1"/>
  <c r="L7" i="1"/>
  <c r="L16" i="1"/>
  <c r="L45" i="1"/>
  <c r="L135" i="1"/>
  <c r="L138" i="1"/>
  <c r="L40" i="1"/>
  <c r="L55" i="1"/>
  <c r="L149" i="1"/>
  <c r="L136" i="1"/>
  <c r="L72" i="1"/>
  <c r="L43" i="1"/>
  <c r="L124" i="1"/>
  <c r="L123" i="1"/>
  <c r="L132" i="1"/>
  <c r="L150" i="1"/>
  <c r="L108" i="1"/>
  <c r="L121" i="1"/>
  <c r="L115" i="1"/>
  <c r="L122" i="1"/>
  <c r="L89" i="1"/>
  <c r="L84" i="1"/>
  <c r="L18" i="1"/>
  <c r="H63" i="1"/>
  <c r="K63" i="1"/>
  <c r="H142" i="1"/>
  <c r="K142" i="1"/>
  <c r="K82" i="1"/>
  <c r="H82" i="1"/>
  <c r="K143" i="1"/>
  <c r="H143" i="1"/>
  <c r="K49" i="1"/>
  <c r="H49" i="1"/>
  <c r="L104" i="1"/>
  <c r="H86" i="1"/>
  <c r="K86" i="1"/>
  <c r="H74" i="1"/>
  <c r="K74" i="1"/>
  <c r="H98" i="1"/>
  <c r="K98" i="1"/>
  <c r="L67" i="1"/>
  <c r="L25" i="1"/>
  <c r="L144" i="1"/>
  <c r="L125" i="1"/>
  <c r="L73" i="1"/>
  <c r="H120" i="1"/>
  <c r="K120" i="1"/>
  <c r="H105" i="1"/>
  <c r="K105" i="1"/>
  <c r="K12" i="1"/>
  <c r="H12" i="1"/>
  <c r="K97" i="1"/>
  <c r="H97" i="1"/>
  <c r="K51" i="1"/>
  <c r="H51" i="1"/>
  <c r="K11" i="1"/>
  <c r="H11" i="1"/>
  <c r="H30" i="1"/>
  <c r="K30" i="1"/>
  <c r="H19" i="1"/>
  <c r="K19" i="1"/>
  <c r="L106" i="1"/>
  <c r="H39" i="1"/>
  <c r="K39" i="1"/>
  <c r="L117" i="1"/>
  <c r="K96" i="1"/>
  <c r="H96" i="1"/>
  <c r="K21" i="1"/>
  <c r="H21" i="1"/>
  <c r="K95" i="1"/>
  <c r="H95" i="1"/>
  <c r="K77" i="1"/>
  <c r="H77" i="1"/>
  <c r="L60" i="1"/>
  <c r="L42" i="1"/>
  <c r="H81" i="1"/>
  <c r="K81" i="1"/>
  <c r="H44" i="1"/>
  <c r="K44" i="1"/>
  <c r="K37" i="1"/>
  <c r="H37" i="1"/>
  <c r="L92" i="1"/>
  <c r="H151" i="1"/>
  <c r="K151" i="1"/>
  <c r="K52" i="1"/>
  <c r="H52" i="1"/>
  <c r="K50" i="1"/>
  <c r="H50" i="1"/>
  <c r="K69" i="1"/>
  <c r="L69" i="1" s="1"/>
  <c r="H69" i="1"/>
  <c r="H113" i="1"/>
  <c r="D154" i="1"/>
  <c r="K113" i="1"/>
  <c r="K38" i="1"/>
  <c r="H38" i="1"/>
  <c r="H134" i="1"/>
  <c r="K134" i="1"/>
  <c r="H103" i="1"/>
  <c r="K103" i="1"/>
  <c r="H88" i="1"/>
  <c r="K88" i="1"/>
  <c r="L65" i="1"/>
  <c r="L100" i="1"/>
  <c r="L101" i="1"/>
  <c r="L20" i="1"/>
  <c r="L68" i="1"/>
  <c r="L111" i="1"/>
  <c r="L137" i="1"/>
  <c r="L41" i="1"/>
  <c r="L116" i="1"/>
  <c r="L75" i="1"/>
  <c r="K90" i="1"/>
  <c r="H90" i="1"/>
  <c r="K62" i="1"/>
  <c r="H62" i="1"/>
  <c r="K148" i="1"/>
  <c r="H148" i="1"/>
  <c r="L28" i="1"/>
  <c r="H147" i="1"/>
  <c r="K147" i="1"/>
  <c r="H112" i="1"/>
  <c r="K112" i="1"/>
  <c r="H35" i="1"/>
  <c r="K35" i="1"/>
  <c r="K10" i="1"/>
  <c r="H10" i="1"/>
  <c r="L32" i="1"/>
  <c r="H145" i="1"/>
  <c r="K145" i="1"/>
  <c r="L126" i="1"/>
  <c r="L80" i="1"/>
  <c r="L53" i="1"/>
  <c r="L109" i="1"/>
  <c r="L13" i="1"/>
  <c r="L128" i="1"/>
  <c r="K26" i="1"/>
  <c r="H26" i="1"/>
  <c r="K54" i="1"/>
  <c r="H54" i="1"/>
  <c r="K8" i="1"/>
  <c r="H8" i="1"/>
  <c r="H22" i="1"/>
  <c r="K22" i="1"/>
  <c r="H99" i="1"/>
  <c r="K99" i="1"/>
  <c r="H79" i="1"/>
  <c r="K79" i="1"/>
  <c r="H114" i="1"/>
  <c r="K114" i="1"/>
  <c r="K57" i="1"/>
  <c r="H57" i="1"/>
  <c r="L48" i="1"/>
  <c r="L61" i="1"/>
  <c r="L129" i="1"/>
  <c r="K118" i="1"/>
  <c r="H118" i="1"/>
  <c r="K78" i="1"/>
  <c r="H78" i="1"/>
  <c r="K83" i="1"/>
  <c r="H83" i="1"/>
  <c r="H102" i="1"/>
  <c r="K102" i="1"/>
  <c r="H64" i="1"/>
  <c r="K64" i="1"/>
  <c r="L110" i="1"/>
  <c r="L30" i="1" l="1"/>
  <c r="L142" i="1"/>
  <c r="L8" i="1"/>
  <c r="L148" i="1"/>
  <c r="L21" i="1"/>
  <c r="L97" i="1"/>
  <c r="L22" i="1"/>
  <c r="L44" i="1"/>
  <c r="L120" i="1"/>
  <c r="L83" i="1"/>
  <c r="L74" i="1"/>
  <c r="L82" i="1"/>
  <c r="L50" i="1"/>
  <c r="L118" i="1"/>
  <c r="L79" i="1"/>
  <c r="L103" i="1"/>
  <c r="L99" i="1"/>
  <c r="L145" i="1"/>
  <c r="L134" i="1"/>
  <c r="L105" i="1"/>
  <c r="L63" i="1"/>
  <c r="H154" i="1"/>
  <c r="L102" i="1"/>
  <c r="L54" i="1"/>
  <c r="L112" i="1"/>
  <c r="L62" i="1"/>
  <c r="L96" i="1"/>
  <c r="L12" i="1"/>
  <c r="L26" i="1"/>
  <c r="L147" i="1"/>
  <c r="L90" i="1"/>
  <c r="L37" i="1"/>
  <c r="L77" i="1"/>
  <c r="L39" i="1"/>
  <c r="L11" i="1"/>
  <c r="L98" i="1"/>
  <c r="L49" i="1"/>
  <c r="L57" i="1"/>
  <c r="L38" i="1"/>
  <c r="L95" i="1"/>
  <c r="L51" i="1"/>
  <c r="L143" i="1"/>
  <c r="L78" i="1"/>
  <c r="L114" i="1"/>
  <c r="L10" i="1"/>
  <c r="L88" i="1"/>
  <c r="L113" i="1"/>
  <c r="K154" i="1"/>
  <c r="L52" i="1"/>
  <c r="L81" i="1"/>
  <c r="L19" i="1"/>
  <c r="L64" i="1"/>
  <c r="L35" i="1"/>
  <c r="L151" i="1"/>
  <c r="L86" i="1"/>
  <c r="L154" i="1" l="1"/>
</calcChain>
</file>

<file path=xl/sharedStrings.xml><?xml version="1.0" encoding="utf-8"?>
<sst xmlns="http://schemas.openxmlformats.org/spreadsheetml/2006/main" count="163" uniqueCount="163">
  <si>
    <t>FY2022 Special Education State Aid</t>
  </si>
  <si>
    <t>as of 1/10/2022</t>
  </si>
  <si>
    <t>Dist No</t>
  </si>
  <si>
    <t>District Name</t>
  </si>
  <si>
    <t>FY2022
Need</t>
  </si>
  <si>
    <r>
      <t xml:space="preserve">Excess Fund Balance
</t>
    </r>
    <r>
      <rPr>
        <sz val="8"/>
        <rFont val="Ebrima"/>
      </rPr>
      <t>(Based on  FY21)</t>
    </r>
  </si>
  <si>
    <t>2nd Half Local Effort
2022 Values
($1.47)</t>
  </si>
  <si>
    <t>2022 Effort Factor, 
2nd Half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</si>
  <si>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</si>
  <si>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</si>
  <si>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</si>
  <si>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</si>
  <si>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</si>
  <si>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</si>
  <si>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</si>
  <si>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</si>
  <si>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</si>
  <si>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</si>
  <si>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</si>
  <si>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</si>
  <si>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</si>
  <si>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</si>
  <si>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</si>
  <si>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</si>
  <si>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</si>
  <si>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</si>
  <si>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</si>
  <si>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</si>
  <si>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</si>
  <si>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</si>
  <si>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</si>
  <si>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</si>
  <si>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</si>
  <si>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</si>
  <si>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</si>
  <si>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</si>
  <si>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</si>
  <si>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</si>
  <si>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</si>
  <si>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</si>
  <si>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</si>
  <si>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</si>
  <si>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</si>
  <si>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</si>
  <si>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</si>
  <si>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</si>
  <si>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</si>
  <si>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</si>
  <si>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</si>
  <si>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</si>
  <si>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</si>
  <si>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</si>
  <si>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</si>
  <si>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</si>
  <si>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</si>
  <si>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</si>
  <si>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</si>
  <si>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</si>
  <si>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</si>
  <si>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</si>
  <si>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</si>
  <si>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</si>
  <si>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</si>
  <si>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</si>
  <si>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</si>
  <si>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</si>
  <si>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</si>
  <si>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</si>
  <si>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</si>
  <si>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</si>
  <si>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</si>
  <si>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</si>
  <si>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</si>
  <si>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</si>
  <si>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</si>
  <si>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</si>
  <si>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</si>
  <si>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</si>
  <si>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</si>
  <si>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</si>
  <si>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</si>
  <si>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</si>
  <si>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</si>
  <si>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</si>
  <si>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</si>
  <si>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</si>
  <si>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</si>
  <si>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</si>
  <si>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</si>
  <si>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</si>
  <si>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</si>
  <si>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</si>
  <si>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</si>
  <si>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</si>
  <si>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</si>
  <si>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</si>
  <si>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</si>
  <si>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</si>
  <si>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</si>
  <si>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</si>
  <si>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</si>
  <si>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</si>
  <si>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</si>
  <si>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</si>
  <si>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</si>
  <si>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</si>
  <si>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</si>
  <si>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</si>
  <si>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</si>
  <si>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</si>
  <si>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</si>
  <si>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</si>
  <si>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</si>
  <si>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</si>
  <si>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</si>
  <si>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</si>
  <si>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</si>
  <si>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</si>
  <si>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</si>
  <si>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</si>
  <si>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</si>
  <si>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</si>
  <si>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</si>
  <si>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</si>
  <si>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</si>
  <si>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</si>
  <si>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</si>
  <si>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</si>
  <si>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</si>
  <si>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</si>
  <si>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</si>
  <si>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</si>
  <si>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</si>
  <si>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</si>
  <si>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</si>
  <si>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</si>
  <si>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</si>
  <si>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</si>
  <si>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</si>
  <si>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</si>
  <si>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</si>
  <si>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</si>
  <si>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</si>
  <si>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</si>
  <si>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</si>
  <si>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</si>
  <si>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</si>
  <si>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</si>
  <si>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</si>
  <si>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</si>
  <si>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</si>
  <si>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</si>
  <si>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</si>
  <si>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</si>
  <si>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</si>
  <si>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</si>
  <si>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</si>
  <si>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 xml:space="preserve"> LEVEL 1
Fall 2020 SAFE + Parochial &amp; Home Sch Fall Enr ADM
(10% of 6,299.65)</t>
  </si>
  <si>
    <t xml:space="preserve"> TOTAL FY22
 SE State Aid</t>
  </si>
  <si>
    <t>2021 Effort Factor, 
1st Half</t>
  </si>
  <si>
    <t>1st 
Half 
Aid</t>
  </si>
  <si>
    <t>2nd 
Half 
Aid</t>
  </si>
  <si>
    <t>1st Half 
Local Effort
2021 Values
($1.484)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</si>
</sst>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2" x14ac:knownFonts="1">
    <font>
      <sz val="10"/>
      <name val="Arial"/>
    </font>
    <font>
      <sz val="10"/>
      <color rgb="FF002060"/>
      <name val="Ebrima"/>
    </font>
    <font>
      <b/>
      <sz val="14"/>
      <color rgb="FF002060"/>
      <name val="Ebrima"/>
    </font>
    <font>
      <b/>
      <sz val="14"/>
      <name val="Ebrima"/>
    </font>
    <font>
      <sz val="10"/>
      <name val="Ebrima"/>
    </font>
    <font>
      <i/>
      <sz val="9"/>
      <color rgb="FF002060"/>
      <name val="Ebrima"/>
    </font>
    <font>
      <sz val="10"/>
      <color theme="1"/>
      <name val="Ebrima"/>
    </font>
    <font>
      <b/>
      <sz val="10"/>
      <color theme="1"/>
      <name val="Ebrima"/>
    </font>
    <font>
      <sz val="8"/>
      <name val="Ebrima"/>
    </font>
    <font>
      <sz val="10"/>
      <color theme="1" tint="0.249977111117893"/>
      <name val="Ebrima"/>
    </font>
    <font>
      <sz val="10"/>
      <color theme="3" tint="-0.499984740745262"/>
      <name val="Ebrima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0" borderId="0" xfId="0" applyFont="1"/>
    <xf numFmtId="0" fontId="6" fillId="0" borderId="1" xfId="0" applyFont="1" applyBorder="1"/>
    <xf numFmtId="39" fontId="4" fillId="0" borderId="1" xfId="0" applyNumberFormat="1" applyFont="1" applyBorder="1"/>
    <xf numFmtId="5" fontId="6" fillId="0" borderId="1" xfId="0" applyNumberFormat="1" applyFont="1" applyBorder="1"/>
    <xf numFmtId="5" fontId="4" fillId="0" borderId="1" xfId="0" applyNumberFormat="1" applyFont="1" applyBorder="1"/>
    <xf numFmtId="2" fontId="4" fillId="0" borderId="1" xfId="0" applyNumberFormat="1" applyFont="1" applyBorder="1"/>
    <xf numFmtId="0" fontId="6" fillId="0" borderId="1" xfId="1" applyFont="1" applyBorder="1" applyAlignment="1">
      <alignment wrapText="1"/>
    </xf>
    <xf numFmtId="3" fontId="6" fillId="0" borderId="1" xfId="0" applyNumberFormat="1" applyFont="1" applyBorder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Continuous"/>
    </xf>
    <xf numFmtId="38" fontId="4" fillId="0" borderId="0" xfId="0" applyNumberFormat="1" applyFont="1"/>
  </cellXfs>
  <cellStyles count="2">
    <cellStyle name="Normal" xfId="0" builtinId="0"/>
    <cellStyle name="Normal_Sheet1_2002 FINAL STATE SPED RECALC 7-15-2003" xfId="1" xr:uid="{5FF2D9C7-F959-48A0-84AD-E8D9AF10B7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474345</xdr:colOff>
      <xdr:row>0</xdr:row>
      <xdr:rowOff>30483</xdr:rowOff>
    </xdr:from>
    <xdr:to>
      <xdr:col>12</xdr:col>
      <xdr:colOff>20955</xdr:colOff>
      <xdr:row>2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3B646-C560-43C5-9D8C-E1C286DEF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3420" y="30483"/>
          <a:ext cx="1794510" cy="483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FC65A-2712-4D7D-A153-F20D81115E65}">
  <sheetPr>
    <pageSetUpPr fitToPage="1"/>
  </sheetPr>
  <dimension ref="A1:L154"/>
  <sheetViews>
    <sheetView showGridLines="0" tabSelected="1" zoomScaleNormal="100" workbookViewId="0">
      <pane ySplit="4" topLeftCell="A5" activePane="bottomLeft" state="frozen"/>
      <selection pane="bottomLeft" activeCell="A3" sqref="A3"/>
    </sheetView>
  </sheetViews>
  <sheetFormatPr defaultColWidth="7.5703125" defaultRowHeight="14.25" x14ac:dyDescent="0.25"/>
  <cols>
    <col min="1" max="1" width="24.7109375" style="19" customWidth="1"/>
    <col min="2" max="2" width="6" style="19" bestFit="1" customWidth="1"/>
    <col min="3" max="3" width="17.5703125" style="20" customWidth="1"/>
    <col min="4" max="4" width="12.42578125" style="21" bestFit="1" customWidth="1"/>
    <col min="5" max="5" width="12.28515625" style="22" bestFit="1" customWidth="1"/>
    <col min="6" max="6" width="11.42578125" style="5" bestFit="1" customWidth="1"/>
    <col min="7" max="7" width="8" style="5" bestFit="1" customWidth="1"/>
    <col min="8" max="8" width="11.42578125" style="19" bestFit="1" customWidth="1"/>
    <col min="9" max="9" width="11.42578125" style="5" bestFit="1" customWidth="1"/>
    <col min="10" max="10" width="8.42578125" style="5" bestFit="1" customWidth="1"/>
    <col min="11" max="11" width="11.42578125" style="19" bestFit="1" customWidth="1"/>
    <col min="12" max="12" width="13.85546875" style="19" bestFit="1" customWidth="1"/>
    <col min="13" max="16384" width="7.5703125" style="11"/>
  </cols>
  <sheetData>
    <row r="1" spans="1:12" s="1" customFormat="1" ht="23.25" customHeight="1" x14ac:dyDescent="0.35">
      <c r="A1" s="2" t="s">
        <v>0</v>
      </c>
      <c r="D1" s="3"/>
      <c r="E1" s="4"/>
      <c r="F1" s="3"/>
      <c r="G1" s="3"/>
      <c r="H1" s="3"/>
      <c r="I1" s="4"/>
      <c r="J1" s="5"/>
    </row>
    <row r="2" spans="1:12" s="1" customFormat="1" x14ac:dyDescent="0.25">
      <c r="A2" s="6" t="s">
        <v>1</v>
      </c>
      <c r="E2" s="5"/>
      <c r="I2" s="5"/>
      <c r="J2" s="5"/>
    </row>
    <row r="3" spans="1:12" s="1" customFormat="1" ht="6.75" customHeight="1" x14ac:dyDescent="0.25">
      <c r="E3" s="5"/>
      <c r="I3" s="5"/>
      <c r="J3" s="5"/>
    </row>
    <row r="4" spans="1:12" ht="80.25" customHeight="1" x14ac:dyDescent="0.25">
      <c r="A4" s="7" t="s">
        <v>3</v>
      </c>
      <c r="B4" s="7" t="s">
        <v>2</v>
      </c>
      <c r="C4" s="8" t="s">
        <v>157</v>
      </c>
      <c r="D4" s="9" t="s">
        <v>4</v>
      </c>
      <c r="E4" s="8" t="s">
        <v>5</v>
      </c>
      <c r="F4" s="10" t="s">
        <v>162</v>
      </c>
      <c r="G4" s="8" t="s">
        <v>159</v>
      </c>
      <c r="H4" s="9" t="s">
        <v>160</v>
      </c>
      <c r="I4" s="8" t="s">
        <v>6</v>
      </c>
      <c r="J4" s="8" t="s">
        <v>7</v>
      </c>
      <c r="K4" s="9" t="s">
        <v>161</v>
      </c>
      <c r="L4" s="9" t="s">
        <v>158</v>
      </c>
    </row>
    <row r="5" spans="1:12" s="5" customFormat="1" x14ac:dyDescent="0.25">
      <c r="A5" s="12" t="s">
        <v>21</v>
      </c>
      <c r="B5" s="12">
        <v>6001</v>
      </c>
      <c r="C5" s="13">
        <v>5341.2199999999993</v>
      </c>
      <c r="D5" s="14">
        <v>8346176.0172999986</v>
      </c>
      <c r="E5" s="15">
        <v>0</v>
      </c>
      <c r="F5" s="15">
        <v>1908441</v>
      </c>
      <c r="G5" s="16">
        <v>1</v>
      </c>
      <c r="H5" s="14">
        <f t="shared" ref="H5:H36" si="0">IF((((0.5*D5-F5)*G5)-(E5*0.5))&lt;0,0,ROUND((((0.5*D5-F5)*G5)-(E5*0.5)),0))</f>
        <v>2264647</v>
      </c>
      <c r="I5" s="15">
        <v>1961676</v>
      </c>
      <c r="J5" s="16">
        <v>1</v>
      </c>
      <c r="K5" s="14">
        <f t="shared" ref="K5:K36" si="1">IF((((0.5*D5-I5)*J5)-(E5*0.5))&lt;0,0,ROUND((((0.5*D5-I5)*J5)-(E5*0.5)),0))</f>
        <v>2211412</v>
      </c>
      <c r="L5" s="14">
        <f t="shared" ref="L5:L36" si="2">K5+H5</f>
        <v>4476059</v>
      </c>
    </row>
    <row r="6" spans="1:12" s="5" customFormat="1" x14ac:dyDescent="0.25">
      <c r="A6" s="17" t="s">
        <v>139</v>
      </c>
      <c r="B6" s="12">
        <v>58003</v>
      </c>
      <c r="C6" s="13">
        <v>287</v>
      </c>
      <c r="D6" s="14">
        <v>404768.20499999996</v>
      </c>
      <c r="E6" s="15">
        <v>754644.69250000012</v>
      </c>
      <c r="F6" s="15">
        <v>831893</v>
      </c>
      <c r="G6" s="16">
        <v>0.4</v>
      </c>
      <c r="H6" s="14">
        <f t="shared" si="0"/>
        <v>0</v>
      </c>
      <c r="I6" s="15">
        <v>797613</v>
      </c>
      <c r="J6" s="16">
        <v>0.41</v>
      </c>
      <c r="K6" s="14">
        <f t="shared" si="1"/>
        <v>0</v>
      </c>
      <c r="L6" s="14">
        <f t="shared" si="2"/>
        <v>0</v>
      </c>
    </row>
    <row r="7" spans="1:12" s="5" customFormat="1" x14ac:dyDescent="0.25">
      <c r="A7" s="12" t="s">
        <v>146</v>
      </c>
      <c r="B7" s="12">
        <v>61001</v>
      </c>
      <c r="C7" s="13">
        <v>378.24</v>
      </c>
      <c r="D7" s="14">
        <v>613081.41159999999</v>
      </c>
      <c r="E7" s="15">
        <v>0</v>
      </c>
      <c r="F7" s="15">
        <v>271873</v>
      </c>
      <c r="G7" s="16">
        <v>1</v>
      </c>
      <c r="H7" s="14">
        <f t="shared" si="0"/>
        <v>34668</v>
      </c>
      <c r="I7" s="15">
        <v>275748</v>
      </c>
      <c r="J7" s="16">
        <v>1</v>
      </c>
      <c r="K7" s="14">
        <f t="shared" si="1"/>
        <v>30793</v>
      </c>
      <c r="L7" s="14">
        <f t="shared" si="2"/>
        <v>65461</v>
      </c>
    </row>
    <row r="8" spans="1:12" s="5" customFormat="1" x14ac:dyDescent="0.25">
      <c r="A8" s="12" t="s">
        <v>30</v>
      </c>
      <c r="B8" s="12">
        <v>11001</v>
      </c>
      <c r="C8" s="13">
        <v>344</v>
      </c>
      <c r="D8" s="14">
        <v>453783.40999999992</v>
      </c>
      <c r="E8" s="15">
        <v>387550.88250000001</v>
      </c>
      <c r="F8" s="15">
        <v>183637</v>
      </c>
      <c r="G8" s="16">
        <v>1</v>
      </c>
      <c r="H8" s="14">
        <f t="shared" si="0"/>
        <v>0</v>
      </c>
      <c r="I8" s="15">
        <v>189191</v>
      </c>
      <c r="J8" s="16">
        <v>1</v>
      </c>
      <c r="K8" s="14">
        <f t="shared" si="1"/>
        <v>0</v>
      </c>
      <c r="L8" s="14">
        <f t="shared" si="2"/>
        <v>0</v>
      </c>
    </row>
    <row r="9" spans="1:12" s="5" customFormat="1" x14ac:dyDescent="0.25">
      <c r="A9" s="12" t="s">
        <v>85</v>
      </c>
      <c r="B9" s="12">
        <v>38001</v>
      </c>
      <c r="C9" s="13">
        <v>264</v>
      </c>
      <c r="D9" s="14">
        <v>345326.44</v>
      </c>
      <c r="E9" s="15">
        <v>906245.625</v>
      </c>
      <c r="F9" s="15">
        <v>308161</v>
      </c>
      <c r="G9" s="16">
        <v>1</v>
      </c>
      <c r="H9" s="14">
        <f t="shared" si="0"/>
        <v>0</v>
      </c>
      <c r="I9" s="15">
        <v>309759</v>
      </c>
      <c r="J9" s="16">
        <v>1</v>
      </c>
      <c r="K9" s="14">
        <f t="shared" si="1"/>
        <v>0</v>
      </c>
      <c r="L9" s="14">
        <f t="shared" si="2"/>
        <v>0</v>
      </c>
    </row>
    <row r="10" spans="1:12" s="5" customFormat="1" x14ac:dyDescent="0.25">
      <c r="A10" s="12" t="s">
        <v>54</v>
      </c>
      <c r="B10" s="12">
        <v>21001</v>
      </c>
      <c r="C10" s="13">
        <v>203.95</v>
      </c>
      <c r="D10" s="14">
        <v>241624.14174999998</v>
      </c>
      <c r="E10" s="15">
        <v>306600.65999999997</v>
      </c>
      <c r="F10" s="15">
        <v>139411</v>
      </c>
      <c r="G10" s="16">
        <v>1</v>
      </c>
      <c r="H10" s="14">
        <f t="shared" si="0"/>
        <v>0</v>
      </c>
      <c r="I10" s="15">
        <v>140536</v>
      </c>
      <c r="J10" s="16">
        <v>1</v>
      </c>
      <c r="K10" s="14">
        <f t="shared" si="1"/>
        <v>0</v>
      </c>
      <c r="L10" s="14">
        <f t="shared" si="2"/>
        <v>0</v>
      </c>
    </row>
    <row r="11" spans="1:12" s="5" customFormat="1" x14ac:dyDescent="0.25">
      <c r="A11" s="12" t="s">
        <v>14</v>
      </c>
      <c r="B11" s="12">
        <v>4001</v>
      </c>
      <c r="C11" s="13">
        <v>242.25</v>
      </c>
      <c r="D11" s="14">
        <v>409001.21124999993</v>
      </c>
      <c r="E11" s="15">
        <v>0</v>
      </c>
      <c r="F11" s="15">
        <v>165382</v>
      </c>
      <c r="G11" s="16">
        <v>1</v>
      </c>
      <c r="H11" s="14">
        <f t="shared" si="0"/>
        <v>39119</v>
      </c>
      <c r="I11" s="15">
        <v>157736</v>
      </c>
      <c r="J11" s="16">
        <v>1</v>
      </c>
      <c r="K11" s="14">
        <f t="shared" si="1"/>
        <v>46765</v>
      </c>
      <c r="L11" s="14">
        <f t="shared" si="2"/>
        <v>85884</v>
      </c>
    </row>
    <row r="12" spans="1:12" s="5" customFormat="1" x14ac:dyDescent="0.25">
      <c r="A12" s="12" t="s">
        <v>110</v>
      </c>
      <c r="B12" s="12">
        <v>49001</v>
      </c>
      <c r="C12" s="13">
        <v>544</v>
      </c>
      <c r="D12" s="14">
        <v>549358.49</v>
      </c>
      <c r="E12" s="15">
        <v>0</v>
      </c>
      <c r="F12" s="15">
        <v>179139</v>
      </c>
      <c r="G12" s="16">
        <v>1</v>
      </c>
      <c r="H12" s="14">
        <f t="shared" si="0"/>
        <v>95540</v>
      </c>
      <c r="I12" s="15">
        <v>186693</v>
      </c>
      <c r="J12" s="16">
        <v>1</v>
      </c>
      <c r="K12" s="14">
        <f t="shared" si="1"/>
        <v>87986</v>
      </c>
      <c r="L12" s="14">
        <f t="shared" si="2"/>
        <v>183526</v>
      </c>
    </row>
    <row r="13" spans="1:12" s="5" customFormat="1" x14ac:dyDescent="0.25">
      <c r="A13" s="12" t="s">
        <v>27</v>
      </c>
      <c r="B13" s="12">
        <v>9001</v>
      </c>
      <c r="C13" s="13">
        <v>1459.0400000000002</v>
      </c>
      <c r="D13" s="14">
        <v>1703259.8336000002</v>
      </c>
      <c r="E13" s="15">
        <v>0</v>
      </c>
      <c r="F13" s="15">
        <v>440966</v>
      </c>
      <c r="G13" s="16">
        <v>1</v>
      </c>
      <c r="H13" s="14">
        <f t="shared" si="0"/>
        <v>410664</v>
      </c>
      <c r="I13" s="15">
        <v>491278</v>
      </c>
      <c r="J13" s="16">
        <v>1</v>
      </c>
      <c r="K13" s="14">
        <f t="shared" si="1"/>
        <v>360352</v>
      </c>
      <c r="L13" s="14">
        <f t="shared" si="2"/>
        <v>771016</v>
      </c>
    </row>
    <row r="14" spans="1:12" s="5" customFormat="1" x14ac:dyDescent="0.25">
      <c r="A14" s="12" t="s">
        <v>13</v>
      </c>
      <c r="B14" s="12">
        <v>3001</v>
      </c>
      <c r="C14" s="13">
        <v>490</v>
      </c>
      <c r="D14" s="14">
        <v>580811.87999999989</v>
      </c>
      <c r="E14" s="15">
        <v>0</v>
      </c>
      <c r="F14" s="15">
        <v>181749</v>
      </c>
      <c r="G14" s="16">
        <v>1</v>
      </c>
      <c r="H14" s="14">
        <f t="shared" si="0"/>
        <v>108657</v>
      </c>
      <c r="I14" s="15">
        <v>181317</v>
      </c>
      <c r="J14" s="16">
        <v>1</v>
      </c>
      <c r="K14" s="14">
        <f t="shared" si="1"/>
        <v>109089</v>
      </c>
      <c r="L14" s="14">
        <f t="shared" si="2"/>
        <v>217746</v>
      </c>
    </row>
    <row r="15" spans="1:12" s="5" customFormat="1" x14ac:dyDescent="0.25">
      <c r="A15" s="12" t="s">
        <v>147</v>
      </c>
      <c r="B15" s="12">
        <v>61002</v>
      </c>
      <c r="C15" s="13">
        <v>747</v>
      </c>
      <c r="D15" s="14">
        <v>929716.78499999992</v>
      </c>
      <c r="E15" s="15">
        <v>42571.017499999987</v>
      </c>
      <c r="F15" s="15">
        <v>392035</v>
      </c>
      <c r="G15" s="16">
        <v>1</v>
      </c>
      <c r="H15" s="14">
        <f t="shared" si="0"/>
        <v>51538</v>
      </c>
      <c r="I15" s="15">
        <v>398288</v>
      </c>
      <c r="J15" s="16">
        <v>1</v>
      </c>
      <c r="K15" s="14">
        <f t="shared" si="1"/>
        <v>45285</v>
      </c>
      <c r="L15" s="14">
        <f t="shared" si="2"/>
        <v>96823</v>
      </c>
    </row>
    <row r="16" spans="1:12" s="5" customFormat="1" x14ac:dyDescent="0.25">
      <c r="A16" s="12" t="s">
        <v>63</v>
      </c>
      <c r="B16" s="12">
        <v>25001</v>
      </c>
      <c r="C16" s="13">
        <v>70</v>
      </c>
      <c r="D16" s="14">
        <v>104892.43</v>
      </c>
      <c r="E16" s="15">
        <v>28629.440000000002</v>
      </c>
      <c r="F16" s="15">
        <v>79868</v>
      </c>
      <c r="G16" s="16">
        <v>1</v>
      </c>
      <c r="H16" s="14">
        <f t="shared" si="0"/>
        <v>0</v>
      </c>
      <c r="I16" s="15">
        <v>80634</v>
      </c>
      <c r="J16" s="16">
        <v>0.68</v>
      </c>
      <c r="K16" s="14">
        <f t="shared" si="1"/>
        <v>0</v>
      </c>
      <c r="L16" s="14">
        <f t="shared" si="2"/>
        <v>0</v>
      </c>
    </row>
    <row r="17" spans="1:12" s="5" customFormat="1" x14ac:dyDescent="0.25">
      <c r="A17" s="12" t="s">
        <v>124</v>
      </c>
      <c r="B17" s="12">
        <v>52001</v>
      </c>
      <c r="C17" s="13">
        <v>188</v>
      </c>
      <c r="D17" s="14">
        <v>194235.02</v>
      </c>
      <c r="E17" s="15">
        <v>121168.34</v>
      </c>
      <c r="F17" s="15">
        <v>253882</v>
      </c>
      <c r="G17" s="16">
        <v>0.61</v>
      </c>
      <c r="H17" s="14">
        <f t="shared" si="0"/>
        <v>0</v>
      </c>
      <c r="I17" s="15">
        <v>242516</v>
      </c>
      <c r="J17" s="16">
        <v>0.63</v>
      </c>
      <c r="K17" s="14">
        <f t="shared" si="1"/>
        <v>0</v>
      </c>
      <c r="L17" s="14">
        <f t="shared" si="2"/>
        <v>0</v>
      </c>
    </row>
    <row r="18" spans="1:12" s="5" customFormat="1" x14ac:dyDescent="0.25">
      <c r="A18" s="12" t="s">
        <v>15</v>
      </c>
      <c r="B18" s="12">
        <v>4002</v>
      </c>
      <c r="C18" s="13">
        <v>524</v>
      </c>
      <c r="D18" s="14">
        <v>531009.44000000006</v>
      </c>
      <c r="E18" s="15">
        <v>265139.435</v>
      </c>
      <c r="F18" s="15">
        <v>355965</v>
      </c>
      <c r="G18" s="16">
        <v>1</v>
      </c>
      <c r="H18" s="14">
        <f t="shared" si="0"/>
        <v>0</v>
      </c>
      <c r="I18" s="15">
        <v>345789</v>
      </c>
      <c r="J18" s="16">
        <v>1</v>
      </c>
      <c r="K18" s="14">
        <f t="shared" si="1"/>
        <v>0</v>
      </c>
      <c r="L18" s="14">
        <f t="shared" si="2"/>
        <v>0</v>
      </c>
    </row>
    <row r="19" spans="1:12" s="5" customFormat="1" x14ac:dyDescent="0.25">
      <c r="A19" s="12" t="s">
        <v>56</v>
      </c>
      <c r="B19" s="12">
        <v>22001</v>
      </c>
      <c r="C19" s="13">
        <v>120.5</v>
      </c>
      <c r="D19" s="14">
        <v>124809.85250000001</v>
      </c>
      <c r="E19" s="15">
        <v>414754.7</v>
      </c>
      <c r="F19" s="15">
        <v>192367</v>
      </c>
      <c r="G19" s="16">
        <v>0</v>
      </c>
      <c r="H19" s="14">
        <f t="shared" si="0"/>
        <v>0</v>
      </c>
      <c r="I19" s="15">
        <v>181097</v>
      </c>
      <c r="J19" s="16">
        <v>0.28000000000000003</v>
      </c>
      <c r="K19" s="14">
        <f t="shared" si="1"/>
        <v>0</v>
      </c>
      <c r="L19" s="14">
        <f t="shared" si="2"/>
        <v>0</v>
      </c>
    </row>
    <row r="20" spans="1:12" s="5" customFormat="1" x14ac:dyDescent="0.25">
      <c r="A20" s="12" t="s">
        <v>111</v>
      </c>
      <c r="B20" s="12">
        <v>49002</v>
      </c>
      <c r="C20" s="13">
        <v>4861</v>
      </c>
      <c r="D20" s="14">
        <v>6589084.7750000004</v>
      </c>
      <c r="E20" s="15">
        <v>0</v>
      </c>
      <c r="F20" s="15">
        <v>1773897</v>
      </c>
      <c r="G20" s="16">
        <v>1</v>
      </c>
      <c r="H20" s="14">
        <f t="shared" si="0"/>
        <v>1520645</v>
      </c>
      <c r="I20" s="15">
        <v>1863912</v>
      </c>
      <c r="J20" s="16">
        <v>1</v>
      </c>
      <c r="K20" s="14">
        <f t="shared" si="1"/>
        <v>1430630</v>
      </c>
      <c r="L20" s="14">
        <f t="shared" si="2"/>
        <v>2951275</v>
      </c>
    </row>
    <row r="21" spans="1:12" s="5" customFormat="1" x14ac:dyDescent="0.25">
      <c r="A21" s="12" t="s">
        <v>74</v>
      </c>
      <c r="B21" s="12">
        <v>30003</v>
      </c>
      <c r="C21" s="13">
        <v>368.81</v>
      </c>
      <c r="D21" s="14">
        <v>549524.46164999995</v>
      </c>
      <c r="E21" s="15">
        <v>0</v>
      </c>
      <c r="F21" s="15">
        <v>294645</v>
      </c>
      <c r="G21" s="16">
        <v>1</v>
      </c>
      <c r="H21" s="14">
        <f t="shared" si="0"/>
        <v>0</v>
      </c>
      <c r="I21" s="15">
        <v>279370</v>
      </c>
      <c r="J21" s="16">
        <v>1</v>
      </c>
      <c r="K21" s="14">
        <f t="shared" si="1"/>
        <v>0</v>
      </c>
      <c r="L21" s="14">
        <f t="shared" si="2"/>
        <v>0</v>
      </c>
    </row>
    <row r="22" spans="1:12" s="5" customFormat="1" x14ac:dyDescent="0.25">
      <c r="A22" s="17" t="s">
        <v>104</v>
      </c>
      <c r="B22" s="12">
        <v>45004</v>
      </c>
      <c r="C22" s="13">
        <v>485.1</v>
      </c>
      <c r="D22" s="14">
        <v>659056.23149999999</v>
      </c>
      <c r="E22" s="15">
        <v>6149.7924999999523</v>
      </c>
      <c r="F22" s="15">
        <v>637030</v>
      </c>
      <c r="G22" s="16">
        <v>0.45</v>
      </c>
      <c r="H22" s="14">
        <f t="shared" si="0"/>
        <v>0</v>
      </c>
      <c r="I22" s="15">
        <v>621692</v>
      </c>
      <c r="J22" s="16">
        <v>0.52</v>
      </c>
      <c r="K22" s="14">
        <f t="shared" si="1"/>
        <v>0</v>
      </c>
      <c r="L22" s="14">
        <f t="shared" si="2"/>
        <v>0</v>
      </c>
    </row>
    <row r="23" spans="1:12" s="5" customFormat="1" x14ac:dyDescent="0.25">
      <c r="A23" s="12" t="s">
        <v>17</v>
      </c>
      <c r="B23" s="12">
        <v>5001</v>
      </c>
      <c r="C23" s="13">
        <v>3605.5</v>
      </c>
      <c r="D23" s="14">
        <v>5008433.4375000009</v>
      </c>
      <c r="E23" s="15">
        <v>0</v>
      </c>
      <c r="F23" s="15">
        <v>1438385</v>
      </c>
      <c r="G23" s="16">
        <v>1</v>
      </c>
      <c r="H23" s="14">
        <f t="shared" si="0"/>
        <v>1065832</v>
      </c>
      <c r="I23" s="15">
        <v>1457847</v>
      </c>
      <c r="J23" s="16">
        <v>1</v>
      </c>
      <c r="K23" s="14">
        <f t="shared" si="1"/>
        <v>1046370</v>
      </c>
      <c r="L23" s="14">
        <f t="shared" si="2"/>
        <v>2112202</v>
      </c>
    </row>
    <row r="24" spans="1:12" s="5" customFormat="1" x14ac:dyDescent="0.25">
      <c r="A24" s="12" t="s">
        <v>65</v>
      </c>
      <c r="B24" s="12">
        <v>26002</v>
      </c>
      <c r="C24" s="13">
        <v>240</v>
      </c>
      <c r="D24" s="14">
        <v>211986.47999999998</v>
      </c>
      <c r="E24" s="15">
        <v>88061.03</v>
      </c>
      <c r="F24" s="15">
        <v>156200</v>
      </c>
      <c r="G24" s="16">
        <v>1</v>
      </c>
      <c r="H24" s="14">
        <f t="shared" si="0"/>
        <v>0</v>
      </c>
      <c r="I24" s="15">
        <v>149039</v>
      </c>
      <c r="J24" s="16">
        <v>1</v>
      </c>
      <c r="K24" s="14">
        <f t="shared" si="1"/>
        <v>0</v>
      </c>
      <c r="L24" s="14">
        <f t="shared" si="2"/>
        <v>0</v>
      </c>
    </row>
    <row r="25" spans="1:12" s="5" customFormat="1" x14ac:dyDescent="0.25">
      <c r="A25" s="12" t="s">
        <v>99</v>
      </c>
      <c r="B25" s="12">
        <v>43001</v>
      </c>
      <c r="C25" s="13">
        <v>233</v>
      </c>
      <c r="D25" s="14">
        <v>289237.65500000003</v>
      </c>
      <c r="E25" s="15">
        <v>0</v>
      </c>
      <c r="F25" s="15">
        <v>161179</v>
      </c>
      <c r="G25" s="16">
        <v>1</v>
      </c>
      <c r="H25" s="14">
        <f t="shared" si="0"/>
        <v>0</v>
      </c>
      <c r="I25" s="15">
        <v>165177</v>
      </c>
      <c r="J25" s="16">
        <v>1</v>
      </c>
      <c r="K25" s="14">
        <f t="shared" si="1"/>
        <v>0</v>
      </c>
      <c r="L25" s="14">
        <f t="shared" si="2"/>
        <v>0</v>
      </c>
    </row>
    <row r="26" spans="1:12" s="5" customFormat="1" x14ac:dyDescent="0.25">
      <c r="A26" s="12" t="s">
        <v>94</v>
      </c>
      <c r="B26" s="12">
        <v>41001</v>
      </c>
      <c r="C26" s="13">
        <v>921</v>
      </c>
      <c r="D26" s="14">
        <v>1140983.1750000003</v>
      </c>
      <c r="E26" s="15">
        <v>0</v>
      </c>
      <c r="F26" s="15">
        <v>531933</v>
      </c>
      <c r="G26" s="16">
        <v>1</v>
      </c>
      <c r="H26" s="14">
        <f t="shared" si="0"/>
        <v>38559</v>
      </c>
      <c r="I26" s="15">
        <v>542570</v>
      </c>
      <c r="J26" s="16">
        <v>1</v>
      </c>
      <c r="K26" s="14">
        <f t="shared" si="1"/>
        <v>27922</v>
      </c>
      <c r="L26" s="14">
        <f t="shared" si="2"/>
        <v>66481</v>
      </c>
    </row>
    <row r="27" spans="1:12" s="5" customFormat="1" x14ac:dyDescent="0.25">
      <c r="A27" s="12" t="s">
        <v>69</v>
      </c>
      <c r="B27" s="12">
        <v>28001</v>
      </c>
      <c r="C27" s="13">
        <v>330</v>
      </c>
      <c r="D27" s="14">
        <v>455753.79</v>
      </c>
      <c r="E27" s="15">
        <v>141358.94</v>
      </c>
      <c r="F27" s="15">
        <v>209552</v>
      </c>
      <c r="G27" s="16">
        <v>0.95</v>
      </c>
      <c r="H27" s="14">
        <f t="shared" si="0"/>
        <v>0</v>
      </c>
      <c r="I27" s="15">
        <v>201533</v>
      </c>
      <c r="J27" s="16">
        <v>1</v>
      </c>
      <c r="K27" s="14">
        <f t="shared" si="1"/>
        <v>0</v>
      </c>
      <c r="L27" s="14">
        <f t="shared" si="2"/>
        <v>0</v>
      </c>
    </row>
    <row r="28" spans="1:12" s="5" customFormat="1" x14ac:dyDescent="0.25">
      <c r="A28" s="12" t="s">
        <v>142</v>
      </c>
      <c r="B28" s="12">
        <v>60001</v>
      </c>
      <c r="C28" s="13">
        <v>297</v>
      </c>
      <c r="D28" s="14">
        <v>423838.16499999992</v>
      </c>
      <c r="E28" s="15">
        <v>200128.58000000002</v>
      </c>
      <c r="F28" s="15">
        <v>207095</v>
      </c>
      <c r="G28" s="16">
        <v>1</v>
      </c>
      <c r="H28" s="14">
        <f t="shared" si="0"/>
        <v>0</v>
      </c>
      <c r="I28" s="15">
        <v>204444</v>
      </c>
      <c r="J28" s="16">
        <v>1</v>
      </c>
      <c r="K28" s="14">
        <f t="shared" si="1"/>
        <v>0</v>
      </c>
      <c r="L28" s="14">
        <f t="shared" si="2"/>
        <v>0</v>
      </c>
    </row>
    <row r="29" spans="1:12" s="5" customFormat="1" x14ac:dyDescent="0.25">
      <c r="A29" s="12" t="s">
        <v>25</v>
      </c>
      <c r="B29" s="12">
        <v>7001</v>
      </c>
      <c r="C29" s="13">
        <v>1017</v>
      </c>
      <c r="D29" s="14">
        <v>1224505.9449999998</v>
      </c>
      <c r="E29" s="15">
        <v>0</v>
      </c>
      <c r="F29" s="15">
        <v>509312</v>
      </c>
      <c r="G29" s="16">
        <v>1</v>
      </c>
      <c r="H29" s="14">
        <f t="shared" si="0"/>
        <v>102941</v>
      </c>
      <c r="I29" s="15">
        <v>517894</v>
      </c>
      <c r="J29" s="16">
        <v>1</v>
      </c>
      <c r="K29" s="14">
        <f t="shared" si="1"/>
        <v>94359</v>
      </c>
      <c r="L29" s="14">
        <f t="shared" si="2"/>
        <v>197300</v>
      </c>
    </row>
    <row r="30" spans="1:12" s="5" customFormat="1" x14ac:dyDescent="0.25">
      <c r="A30" s="12" t="s">
        <v>88</v>
      </c>
      <c r="B30" s="12">
        <v>39001</v>
      </c>
      <c r="C30" s="13">
        <v>560</v>
      </c>
      <c r="D30" s="14">
        <v>509799.53999999992</v>
      </c>
      <c r="E30" s="15">
        <v>716515.82000000007</v>
      </c>
      <c r="F30" s="15">
        <v>288523</v>
      </c>
      <c r="G30" s="16">
        <v>1</v>
      </c>
      <c r="H30" s="14">
        <f t="shared" si="0"/>
        <v>0</v>
      </c>
      <c r="I30" s="15">
        <v>298177</v>
      </c>
      <c r="J30" s="16">
        <v>1</v>
      </c>
      <c r="K30" s="14">
        <f t="shared" si="1"/>
        <v>0</v>
      </c>
      <c r="L30" s="14">
        <f t="shared" si="2"/>
        <v>0</v>
      </c>
    </row>
    <row r="31" spans="1:12" s="5" customFormat="1" x14ac:dyDescent="0.25">
      <c r="A31" s="12" t="s">
        <v>33</v>
      </c>
      <c r="B31" s="12">
        <v>12002</v>
      </c>
      <c r="C31" s="13">
        <v>456</v>
      </c>
      <c r="D31" s="14">
        <v>499442.98</v>
      </c>
      <c r="E31" s="15">
        <v>1158733.1099999999</v>
      </c>
      <c r="F31" s="15">
        <v>656141</v>
      </c>
      <c r="G31" s="16">
        <v>0.62</v>
      </c>
      <c r="H31" s="14">
        <f t="shared" si="0"/>
        <v>0</v>
      </c>
      <c r="I31" s="15">
        <v>613043</v>
      </c>
      <c r="J31" s="16">
        <v>0.61</v>
      </c>
      <c r="K31" s="14">
        <f t="shared" si="1"/>
        <v>0</v>
      </c>
      <c r="L31" s="14">
        <f t="shared" si="2"/>
        <v>0</v>
      </c>
    </row>
    <row r="32" spans="1:12" s="5" customFormat="1" x14ac:dyDescent="0.25">
      <c r="A32" s="12" t="s">
        <v>118</v>
      </c>
      <c r="B32" s="12">
        <v>50005</v>
      </c>
      <c r="C32" s="13">
        <v>292.39999999999998</v>
      </c>
      <c r="D32" s="14">
        <v>329325.09599999996</v>
      </c>
      <c r="E32" s="15">
        <v>357146.82749999996</v>
      </c>
      <c r="F32" s="15">
        <v>205614</v>
      </c>
      <c r="G32" s="16">
        <v>1</v>
      </c>
      <c r="H32" s="14">
        <f t="shared" si="0"/>
        <v>0</v>
      </c>
      <c r="I32" s="15">
        <v>196084</v>
      </c>
      <c r="J32" s="16">
        <v>1</v>
      </c>
      <c r="K32" s="14">
        <f t="shared" si="1"/>
        <v>0</v>
      </c>
      <c r="L32" s="14">
        <f t="shared" si="2"/>
        <v>0</v>
      </c>
    </row>
    <row r="33" spans="1:12" s="5" customFormat="1" x14ac:dyDescent="0.25">
      <c r="A33" s="12" t="s">
        <v>141</v>
      </c>
      <c r="B33" s="12">
        <v>59003</v>
      </c>
      <c r="C33" s="13">
        <v>208</v>
      </c>
      <c r="D33" s="14">
        <v>256502.41999999998</v>
      </c>
      <c r="E33" s="15">
        <v>687056.14</v>
      </c>
      <c r="F33" s="15">
        <v>240912</v>
      </c>
      <c r="G33" s="16">
        <v>0.67</v>
      </c>
      <c r="H33" s="14">
        <f t="shared" si="0"/>
        <v>0</v>
      </c>
      <c r="I33" s="15">
        <v>239665</v>
      </c>
      <c r="J33" s="16">
        <v>0.68</v>
      </c>
      <c r="K33" s="14">
        <f t="shared" si="1"/>
        <v>0</v>
      </c>
      <c r="L33" s="14">
        <f t="shared" si="2"/>
        <v>0</v>
      </c>
    </row>
    <row r="34" spans="1:12" s="5" customFormat="1" x14ac:dyDescent="0.25">
      <c r="A34" s="12" t="s">
        <v>55</v>
      </c>
      <c r="B34" s="12">
        <v>21003</v>
      </c>
      <c r="C34" s="13">
        <v>336.79</v>
      </c>
      <c r="D34" s="14">
        <v>336098.58234999992</v>
      </c>
      <c r="E34" s="15">
        <v>1526578.03</v>
      </c>
      <c r="F34" s="15">
        <v>363409</v>
      </c>
      <c r="G34" s="16">
        <v>0.67</v>
      </c>
      <c r="H34" s="14">
        <f t="shared" si="0"/>
        <v>0</v>
      </c>
      <c r="I34" s="15">
        <v>356944</v>
      </c>
      <c r="J34" s="16">
        <v>0.68</v>
      </c>
      <c r="K34" s="14">
        <f t="shared" si="1"/>
        <v>0</v>
      </c>
      <c r="L34" s="14">
        <f t="shared" si="2"/>
        <v>0</v>
      </c>
    </row>
    <row r="35" spans="1:12" s="5" customFormat="1" x14ac:dyDescent="0.25">
      <c r="A35" s="12" t="s">
        <v>44</v>
      </c>
      <c r="B35" s="12">
        <v>16001</v>
      </c>
      <c r="C35" s="13">
        <v>1027.72</v>
      </c>
      <c r="D35" s="14">
        <v>1283338.7997999999</v>
      </c>
      <c r="E35" s="15">
        <v>887628.64500000002</v>
      </c>
      <c r="F35" s="15">
        <v>880081</v>
      </c>
      <c r="G35" s="16">
        <v>1</v>
      </c>
      <c r="H35" s="14">
        <f t="shared" si="0"/>
        <v>0</v>
      </c>
      <c r="I35" s="15">
        <v>956266</v>
      </c>
      <c r="J35" s="16">
        <v>1</v>
      </c>
      <c r="K35" s="14">
        <f t="shared" si="1"/>
        <v>0</v>
      </c>
      <c r="L35" s="14">
        <f t="shared" si="2"/>
        <v>0</v>
      </c>
    </row>
    <row r="36" spans="1:12" s="5" customFormat="1" x14ac:dyDescent="0.25">
      <c r="A36" s="12" t="s">
        <v>149</v>
      </c>
      <c r="B36" s="12">
        <v>61008</v>
      </c>
      <c r="C36" s="13">
        <v>1410.3</v>
      </c>
      <c r="D36" s="14">
        <v>1499500.3794999998</v>
      </c>
      <c r="E36" s="15">
        <v>149382.08999999991</v>
      </c>
      <c r="F36" s="15">
        <v>737606</v>
      </c>
      <c r="G36" s="16">
        <v>1</v>
      </c>
      <c r="H36" s="14">
        <f t="shared" si="0"/>
        <v>0</v>
      </c>
      <c r="I36" s="15">
        <v>785420</v>
      </c>
      <c r="J36" s="16">
        <v>1</v>
      </c>
      <c r="K36" s="14">
        <f t="shared" si="1"/>
        <v>0</v>
      </c>
      <c r="L36" s="14">
        <f t="shared" si="2"/>
        <v>0</v>
      </c>
    </row>
    <row r="37" spans="1:12" s="5" customFormat="1" x14ac:dyDescent="0.25">
      <c r="A37" s="12" t="s">
        <v>86</v>
      </c>
      <c r="B37" s="12">
        <v>38002</v>
      </c>
      <c r="C37" s="13">
        <v>293</v>
      </c>
      <c r="D37" s="14">
        <v>379371.17499999993</v>
      </c>
      <c r="E37" s="15">
        <v>284659.49749999994</v>
      </c>
      <c r="F37" s="15">
        <v>368040</v>
      </c>
      <c r="G37" s="16">
        <v>0.67</v>
      </c>
      <c r="H37" s="14">
        <f t="shared" ref="H37:H68" si="3">IF((((0.5*D37-F37)*G37)-(E37*0.5))&lt;0,0,ROUND((((0.5*D37-F37)*G37)-(E37*0.5)),0))</f>
        <v>0</v>
      </c>
      <c r="I37" s="15">
        <v>358727</v>
      </c>
      <c r="J37" s="16">
        <v>0.68</v>
      </c>
      <c r="K37" s="14">
        <f t="shared" ref="K37:K68" si="4">IF((((0.5*D37-I37)*J37)-(E37*0.5))&lt;0,0,ROUND((((0.5*D37-I37)*J37)-(E37*0.5)),0))</f>
        <v>0</v>
      </c>
      <c r="L37" s="14">
        <f t="shared" ref="L37:L68" si="5">K37+H37</f>
        <v>0</v>
      </c>
    </row>
    <row r="38" spans="1:12" s="5" customFormat="1" x14ac:dyDescent="0.25">
      <c r="A38" s="12" t="s">
        <v>112</v>
      </c>
      <c r="B38" s="12">
        <v>49003</v>
      </c>
      <c r="C38" s="13">
        <v>1242.8</v>
      </c>
      <c r="D38" s="14">
        <v>1063833.402</v>
      </c>
      <c r="E38" s="15">
        <v>0</v>
      </c>
      <c r="F38" s="15">
        <v>529271</v>
      </c>
      <c r="G38" s="16">
        <v>1</v>
      </c>
      <c r="H38" s="14">
        <f t="shared" si="3"/>
        <v>2646</v>
      </c>
      <c r="I38" s="15">
        <v>522390</v>
      </c>
      <c r="J38" s="16">
        <v>1</v>
      </c>
      <c r="K38" s="14">
        <f t="shared" si="4"/>
        <v>9527</v>
      </c>
      <c r="L38" s="14">
        <f t="shared" si="5"/>
        <v>12173</v>
      </c>
    </row>
    <row r="39" spans="1:12" s="5" customFormat="1" x14ac:dyDescent="0.25">
      <c r="A39" s="12" t="s">
        <v>20</v>
      </c>
      <c r="B39" s="12">
        <v>5006</v>
      </c>
      <c r="C39" s="13">
        <v>402</v>
      </c>
      <c r="D39" s="14">
        <v>459096.55</v>
      </c>
      <c r="E39" s="15">
        <v>445732.20999999996</v>
      </c>
      <c r="F39" s="15">
        <v>355706</v>
      </c>
      <c r="G39" s="16">
        <v>0.67</v>
      </c>
      <c r="H39" s="14">
        <f t="shared" si="3"/>
        <v>0</v>
      </c>
      <c r="I39" s="15">
        <v>362501</v>
      </c>
      <c r="J39" s="16">
        <v>1</v>
      </c>
      <c r="K39" s="14">
        <f t="shared" si="4"/>
        <v>0</v>
      </c>
      <c r="L39" s="14">
        <f t="shared" si="5"/>
        <v>0</v>
      </c>
    </row>
    <row r="40" spans="1:12" s="5" customFormat="1" x14ac:dyDescent="0.25">
      <c r="A40" s="12" t="s">
        <v>51</v>
      </c>
      <c r="B40" s="12">
        <v>19004</v>
      </c>
      <c r="C40" s="13">
        <v>538</v>
      </c>
      <c r="D40" s="14">
        <v>626756.29999999993</v>
      </c>
      <c r="E40" s="15">
        <v>412613.63500000007</v>
      </c>
      <c r="F40" s="15">
        <v>530424</v>
      </c>
      <c r="G40" s="16">
        <v>0.61</v>
      </c>
      <c r="H40" s="14">
        <f t="shared" si="3"/>
        <v>0</v>
      </c>
      <c r="I40" s="15">
        <v>519198</v>
      </c>
      <c r="J40" s="16">
        <v>0.61</v>
      </c>
      <c r="K40" s="14">
        <f t="shared" si="4"/>
        <v>0</v>
      </c>
      <c r="L40" s="14">
        <f t="shared" si="5"/>
        <v>0</v>
      </c>
    </row>
    <row r="41" spans="1:12" s="5" customFormat="1" x14ac:dyDescent="0.25">
      <c r="A41" s="12" t="s">
        <v>134</v>
      </c>
      <c r="B41" s="12">
        <v>56002</v>
      </c>
      <c r="C41" s="13">
        <v>139</v>
      </c>
      <c r="D41" s="14">
        <v>260396.875</v>
      </c>
      <c r="E41" s="15">
        <v>264040.12</v>
      </c>
      <c r="F41" s="15">
        <v>401437</v>
      </c>
      <c r="G41" s="16">
        <v>7.0000000000000007E-2</v>
      </c>
      <c r="H41" s="14">
        <f t="shared" si="3"/>
        <v>0</v>
      </c>
      <c r="I41" s="15">
        <v>379876</v>
      </c>
      <c r="J41" s="16">
        <v>7.0000000000000007E-2</v>
      </c>
      <c r="K41" s="14">
        <f t="shared" si="4"/>
        <v>0</v>
      </c>
      <c r="L41" s="14">
        <f t="shared" si="5"/>
        <v>0</v>
      </c>
    </row>
    <row r="42" spans="1:12" s="5" customFormat="1" x14ac:dyDescent="0.25">
      <c r="A42" s="12" t="s">
        <v>119</v>
      </c>
      <c r="B42" s="12">
        <v>51001</v>
      </c>
      <c r="C42" s="13">
        <v>3010</v>
      </c>
      <c r="D42" s="14">
        <v>3856930.38</v>
      </c>
      <c r="E42" s="15">
        <v>1252550.1974999988</v>
      </c>
      <c r="F42" s="15">
        <v>524578</v>
      </c>
      <c r="G42" s="16">
        <v>1</v>
      </c>
      <c r="H42" s="14">
        <f t="shared" si="3"/>
        <v>777612</v>
      </c>
      <c r="I42" s="15">
        <v>587461</v>
      </c>
      <c r="J42" s="16">
        <v>1</v>
      </c>
      <c r="K42" s="14">
        <f t="shared" si="4"/>
        <v>714729</v>
      </c>
      <c r="L42" s="14">
        <f t="shared" si="5"/>
        <v>1492341</v>
      </c>
    </row>
    <row r="43" spans="1:12" s="5" customFormat="1" x14ac:dyDescent="0.25">
      <c r="A43" s="12" t="s">
        <v>154</v>
      </c>
      <c r="B43" s="12">
        <v>64002</v>
      </c>
      <c r="C43" s="13">
        <v>408</v>
      </c>
      <c r="D43" s="14">
        <v>673846.97</v>
      </c>
      <c r="E43" s="15">
        <v>0</v>
      </c>
      <c r="F43" s="15">
        <v>166630</v>
      </c>
      <c r="G43" s="16">
        <v>1</v>
      </c>
      <c r="H43" s="14">
        <f t="shared" si="3"/>
        <v>170293</v>
      </c>
      <c r="I43" s="15">
        <v>170788</v>
      </c>
      <c r="J43" s="16">
        <v>1</v>
      </c>
      <c r="K43" s="14">
        <f t="shared" si="4"/>
        <v>166135</v>
      </c>
      <c r="L43" s="14">
        <f t="shared" si="5"/>
        <v>336428</v>
      </c>
    </row>
    <row r="44" spans="1:12" s="5" customFormat="1" x14ac:dyDescent="0.25">
      <c r="A44" s="12" t="s">
        <v>52</v>
      </c>
      <c r="B44" s="12">
        <v>20001</v>
      </c>
      <c r="C44" s="13">
        <v>347.84</v>
      </c>
      <c r="D44" s="14">
        <v>505468.14559999993</v>
      </c>
      <c r="E44" s="15">
        <v>0</v>
      </c>
      <c r="F44" s="15">
        <v>154601</v>
      </c>
      <c r="G44" s="16">
        <v>1</v>
      </c>
      <c r="H44" s="14">
        <f t="shared" si="3"/>
        <v>98133</v>
      </c>
      <c r="I44" s="15">
        <v>152191</v>
      </c>
      <c r="J44" s="16">
        <v>1</v>
      </c>
      <c r="K44" s="14">
        <f t="shared" si="4"/>
        <v>100543</v>
      </c>
      <c r="L44" s="14">
        <f t="shared" si="5"/>
        <v>198676</v>
      </c>
    </row>
    <row r="45" spans="1:12" s="5" customFormat="1" x14ac:dyDescent="0.25">
      <c r="A45" s="12" t="s">
        <v>59</v>
      </c>
      <c r="B45" s="12">
        <v>23001</v>
      </c>
      <c r="C45" s="13">
        <v>163</v>
      </c>
      <c r="D45" s="14">
        <v>186244.745</v>
      </c>
      <c r="E45" s="15">
        <v>0</v>
      </c>
      <c r="F45" s="15">
        <v>128802</v>
      </c>
      <c r="G45" s="16">
        <v>1</v>
      </c>
      <c r="H45" s="14">
        <f t="shared" si="3"/>
        <v>0</v>
      </c>
      <c r="I45" s="15">
        <v>130024</v>
      </c>
      <c r="J45" s="16">
        <v>1</v>
      </c>
      <c r="K45" s="14">
        <f t="shared" si="4"/>
        <v>0</v>
      </c>
      <c r="L45" s="14">
        <f t="shared" si="5"/>
        <v>0</v>
      </c>
    </row>
    <row r="46" spans="1:12" s="5" customFormat="1" x14ac:dyDescent="0.25">
      <c r="A46" s="12" t="s">
        <v>57</v>
      </c>
      <c r="B46" s="12">
        <v>22005</v>
      </c>
      <c r="C46" s="13">
        <v>148</v>
      </c>
      <c r="D46" s="14">
        <v>141365.88999999998</v>
      </c>
      <c r="E46" s="15">
        <v>902620.93</v>
      </c>
      <c r="F46" s="15">
        <v>391436</v>
      </c>
      <c r="G46" s="16">
        <v>0.19</v>
      </c>
      <c r="H46" s="14">
        <f t="shared" si="3"/>
        <v>0</v>
      </c>
      <c r="I46" s="15">
        <v>372630</v>
      </c>
      <c r="J46" s="16">
        <v>0.2</v>
      </c>
      <c r="K46" s="14">
        <f t="shared" si="4"/>
        <v>0</v>
      </c>
      <c r="L46" s="14">
        <f t="shared" si="5"/>
        <v>0</v>
      </c>
    </row>
    <row r="47" spans="1:12" s="5" customFormat="1" x14ac:dyDescent="0.25">
      <c r="A47" s="12" t="s">
        <v>45</v>
      </c>
      <c r="B47" s="12">
        <v>16002</v>
      </c>
      <c r="C47" s="13">
        <v>19</v>
      </c>
      <c r="D47" s="14">
        <v>26976.055</v>
      </c>
      <c r="E47" s="15">
        <v>0</v>
      </c>
      <c r="F47" s="15">
        <v>40850</v>
      </c>
      <c r="G47" s="16">
        <v>0.82</v>
      </c>
      <c r="H47" s="14">
        <f t="shared" si="3"/>
        <v>0</v>
      </c>
      <c r="I47" s="15">
        <v>42067</v>
      </c>
      <c r="J47" s="16">
        <v>0.8</v>
      </c>
      <c r="K47" s="14">
        <f t="shared" si="4"/>
        <v>0</v>
      </c>
      <c r="L47" s="14">
        <f t="shared" si="5"/>
        <v>0</v>
      </c>
    </row>
    <row r="48" spans="1:12" s="5" customFormat="1" x14ac:dyDescent="0.25">
      <c r="A48" s="12" t="s">
        <v>148</v>
      </c>
      <c r="B48" s="12">
        <v>61007</v>
      </c>
      <c r="C48" s="13">
        <v>712</v>
      </c>
      <c r="D48" s="14">
        <v>847670.84000000008</v>
      </c>
      <c r="E48" s="15">
        <v>256149.61999999994</v>
      </c>
      <c r="F48" s="15">
        <v>421899</v>
      </c>
      <c r="G48" s="16">
        <v>1</v>
      </c>
      <c r="H48" s="14">
        <f t="shared" si="3"/>
        <v>0</v>
      </c>
      <c r="I48" s="15">
        <v>419371</v>
      </c>
      <c r="J48" s="16">
        <v>1</v>
      </c>
      <c r="K48" s="14">
        <f t="shared" si="4"/>
        <v>0</v>
      </c>
      <c r="L48" s="14">
        <f t="shared" si="5"/>
        <v>0</v>
      </c>
    </row>
    <row r="49" spans="1:12" s="5" customFormat="1" x14ac:dyDescent="0.25">
      <c r="A49" s="12" t="s">
        <v>18</v>
      </c>
      <c r="B49" s="12">
        <v>5003</v>
      </c>
      <c r="C49" s="13">
        <v>366</v>
      </c>
      <c r="D49" s="14">
        <v>493439.25</v>
      </c>
      <c r="E49" s="15">
        <v>872219.57250000001</v>
      </c>
      <c r="F49" s="15">
        <v>340654</v>
      </c>
      <c r="G49" s="16">
        <v>1</v>
      </c>
      <c r="H49" s="14">
        <f t="shared" si="3"/>
        <v>0</v>
      </c>
      <c r="I49" s="15">
        <v>347707</v>
      </c>
      <c r="J49" s="16">
        <v>1</v>
      </c>
      <c r="K49" s="14">
        <f t="shared" si="4"/>
        <v>0</v>
      </c>
      <c r="L49" s="14">
        <f t="shared" si="5"/>
        <v>0</v>
      </c>
    </row>
    <row r="50" spans="1:12" s="5" customFormat="1" x14ac:dyDescent="0.25">
      <c r="A50" s="12" t="s">
        <v>70</v>
      </c>
      <c r="B50" s="12">
        <v>28002</v>
      </c>
      <c r="C50" s="13">
        <v>290</v>
      </c>
      <c r="D50" s="14">
        <v>504524.86</v>
      </c>
      <c r="E50" s="15">
        <v>0</v>
      </c>
      <c r="F50" s="15">
        <v>270648</v>
      </c>
      <c r="G50" s="16">
        <v>1</v>
      </c>
      <c r="H50" s="14">
        <f t="shared" si="3"/>
        <v>0</v>
      </c>
      <c r="I50" s="15">
        <v>278374</v>
      </c>
      <c r="J50" s="16">
        <v>1</v>
      </c>
      <c r="K50" s="14">
        <f t="shared" si="4"/>
        <v>0</v>
      </c>
      <c r="L50" s="14">
        <f t="shared" si="5"/>
        <v>0</v>
      </c>
    </row>
    <row r="51" spans="1:12" s="5" customFormat="1" x14ac:dyDescent="0.25">
      <c r="A51" s="12" t="s">
        <v>46</v>
      </c>
      <c r="B51" s="12">
        <v>17001</v>
      </c>
      <c r="C51" s="13">
        <v>277.5</v>
      </c>
      <c r="D51" s="14">
        <v>289857.58749999997</v>
      </c>
      <c r="E51" s="15">
        <v>0</v>
      </c>
      <c r="F51" s="15">
        <v>117648</v>
      </c>
      <c r="G51" s="16">
        <v>1</v>
      </c>
      <c r="H51" s="14">
        <f t="shared" si="3"/>
        <v>27281</v>
      </c>
      <c r="I51" s="15">
        <v>108809</v>
      </c>
      <c r="J51" s="16">
        <v>1</v>
      </c>
      <c r="K51" s="14">
        <f t="shared" si="4"/>
        <v>36120</v>
      </c>
      <c r="L51" s="14">
        <f t="shared" si="5"/>
        <v>63401</v>
      </c>
    </row>
    <row r="52" spans="1:12" s="5" customFormat="1" x14ac:dyDescent="0.25">
      <c r="A52" s="12" t="s">
        <v>102</v>
      </c>
      <c r="B52" s="12">
        <v>44001</v>
      </c>
      <c r="C52" s="13">
        <v>163</v>
      </c>
      <c r="D52" s="14">
        <v>214682.245</v>
      </c>
      <c r="E52" s="15">
        <v>273103.95999999996</v>
      </c>
      <c r="F52" s="15">
        <v>371870</v>
      </c>
      <c r="G52" s="16">
        <v>0.61</v>
      </c>
      <c r="H52" s="14">
        <f t="shared" si="3"/>
        <v>0</v>
      </c>
      <c r="I52" s="15">
        <v>365026</v>
      </c>
      <c r="J52" s="16">
        <v>0.61</v>
      </c>
      <c r="K52" s="14">
        <f t="shared" si="4"/>
        <v>0</v>
      </c>
      <c r="L52" s="14">
        <f t="shared" si="5"/>
        <v>0</v>
      </c>
    </row>
    <row r="53" spans="1:12" s="5" customFormat="1" x14ac:dyDescent="0.25">
      <c r="A53" s="12" t="s">
        <v>107</v>
      </c>
      <c r="B53" s="12">
        <v>46002</v>
      </c>
      <c r="C53" s="13">
        <v>207</v>
      </c>
      <c r="D53" s="14">
        <v>205072.83500000002</v>
      </c>
      <c r="E53" s="15">
        <v>50479.09</v>
      </c>
      <c r="F53" s="15">
        <v>99045</v>
      </c>
      <c r="G53" s="16">
        <v>1</v>
      </c>
      <c r="H53" s="14">
        <f t="shared" si="3"/>
        <v>0</v>
      </c>
      <c r="I53" s="15">
        <v>100471</v>
      </c>
      <c r="J53" s="16">
        <v>1</v>
      </c>
      <c r="K53" s="14">
        <f t="shared" si="4"/>
        <v>0</v>
      </c>
      <c r="L53" s="14">
        <f t="shared" si="5"/>
        <v>0</v>
      </c>
    </row>
    <row r="54" spans="1:12" s="5" customFormat="1" x14ac:dyDescent="0.25">
      <c r="A54" s="12" t="s">
        <v>62</v>
      </c>
      <c r="B54" s="12">
        <v>24004</v>
      </c>
      <c r="C54" s="13">
        <v>383</v>
      </c>
      <c r="D54" s="14">
        <v>516056.745</v>
      </c>
      <c r="E54" s="15">
        <v>462616.03249999997</v>
      </c>
      <c r="F54" s="15">
        <v>702206</v>
      </c>
      <c r="G54" s="16">
        <v>0.22</v>
      </c>
      <c r="H54" s="14">
        <f t="shared" si="3"/>
        <v>0</v>
      </c>
      <c r="I54" s="15">
        <v>638159</v>
      </c>
      <c r="J54" s="16">
        <v>0.28000000000000003</v>
      </c>
      <c r="K54" s="14">
        <f t="shared" si="4"/>
        <v>0</v>
      </c>
      <c r="L54" s="14">
        <f t="shared" si="5"/>
        <v>0</v>
      </c>
    </row>
    <row r="55" spans="1:12" s="5" customFormat="1" x14ac:dyDescent="0.25">
      <c r="A55" s="12" t="s">
        <v>117</v>
      </c>
      <c r="B55" s="12">
        <v>50003</v>
      </c>
      <c r="C55" s="13">
        <v>726</v>
      </c>
      <c r="D55" s="14">
        <v>1214787.93</v>
      </c>
      <c r="E55" s="15">
        <v>0</v>
      </c>
      <c r="F55" s="15">
        <v>398618</v>
      </c>
      <c r="G55" s="16">
        <v>1</v>
      </c>
      <c r="H55" s="14">
        <f t="shared" si="3"/>
        <v>208776</v>
      </c>
      <c r="I55" s="15">
        <v>380667</v>
      </c>
      <c r="J55" s="16">
        <v>1</v>
      </c>
      <c r="K55" s="14">
        <f t="shared" si="4"/>
        <v>226727</v>
      </c>
      <c r="L55" s="14">
        <f t="shared" si="5"/>
        <v>435503</v>
      </c>
    </row>
    <row r="56" spans="1:12" s="5" customFormat="1" x14ac:dyDescent="0.25">
      <c r="A56" s="12" t="s">
        <v>37</v>
      </c>
      <c r="B56" s="12">
        <v>14001</v>
      </c>
      <c r="C56" s="13">
        <v>294.01</v>
      </c>
      <c r="D56" s="14">
        <v>375359.4996499999</v>
      </c>
      <c r="E56" s="15">
        <v>0</v>
      </c>
      <c r="F56" s="15">
        <v>111769</v>
      </c>
      <c r="G56" s="16">
        <v>1</v>
      </c>
      <c r="H56" s="14">
        <f t="shared" si="3"/>
        <v>75911</v>
      </c>
      <c r="I56" s="15">
        <v>105636</v>
      </c>
      <c r="J56" s="16">
        <v>1</v>
      </c>
      <c r="K56" s="14">
        <f t="shared" si="4"/>
        <v>82044</v>
      </c>
      <c r="L56" s="14">
        <f t="shared" si="5"/>
        <v>157955</v>
      </c>
    </row>
    <row r="57" spans="1:12" s="5" customFormat="1" x14ac:dyDescent="0.25">
      <c r="A57" s="12" t="s">
        <v>22</v>
      </c>
      <c r="B57" s="12">
        <v>6002</v>
      </c>
      <c r="C57" s="13">
        <v>168</v>
      </c>
      <c r="D57" s="14">
        <v>215528.07</v>
      </c>
      <c r="E57" s="15">
        <v>1522101.16</v>
      </c>
      <c r="F57" s="15">
        <v>272444</v>
      </c>
      <c r="G57" s="16">
        <v>0.46</v>
      </c>
      <c r="H57" s="14">
        <f t="shared" si="3"/>
        <v>0</v>
      </c>
      <c r="I57" s="15">
        <v>264628</v>
      </c>
      <c r="J57" s="16">
        <v>0.47</v>
      </c>
      <c r="K57" s="14">
        <f t="shared" si="4"/>
        <v>0</v>
      </c>
      <c r="L57" s="14">
        <f t="shared" si="5"/>
        <v>0</v>
      </c>
    </row>
    <row r="58" spans="1:12" s="5" customFormat="1" x14ac:dyDescent="0.25">
      <c r="A58" s="12" t="s">
        <v>77</v>
      </c>
      <c r="B58" s="12">
        <v>33001</v>
      </c>
      <c r="C58" s="13">
        <v>404.27</v>
      </c>
      <c r="D58" s="14">
        <v>490983.4005499999</v>
      </c>
      <c r="E58" s="15">
        <v>0</v>
      </c>
      <c r="F58" s="15">
        <v>331591</v>
      </c>
      <c r="G58" s="16">
        <v>1</v>
      </c>
      <c r="H58" s="14">
        <f t="shared" si="3"/>
        <v>0</v>
      </c>
      <c r="I58" s="15">
        <v>316141</v>
      </c>
      <c r="J58" s="16">
        <v>1</v>
      </c>
      <c r="K58" s="14">
        <f t="shared" si="4"/>
        <v>0</v>
      </c>
      <c r="L58" s="14">
        <f t="shared" si="5"/>
        <v>0</v>
      </c>
    </row>
    <row r="59" spans="1:12" s="5" customFormat="1" x14ac:dyDescent="0.25">
      <c r="A59" s="12" t="s">
        <v>113</v>
      </c>
      <c r="B59" s="12">
        <v>49004</v>
      </c>
      <c r="C59" s="13">
        <v>491</v>
      </c>
      <c r="D59" s="14">
        <v>689637.67499999993</v>
      </c>
      <c r="E59" s="15">
        <v>17334.812500000029</v>
      </c>
      <c r="F59" s="15">
        <v>242402</v>
      </c>
      <c r="G59" s="16">
        <v>1</v>
      </c>
      <c r="H59" s="14">
        <f t="shared" si="3"/>
        <v>93749</v>
      </c>
      <c r="I59" s="15">
        <v>254076</v>
      </c>
      <c r="J59" s="16">
        <v>1</v>
      </c>
      <c r="K59" s="14">
        <f t="shared" si="4"/>
        <v>82075</v>
      </c>
      <c r="L59" s="14">
        <f t="shared" si="5"/>
        <v>175824</v>
      </c>
    </row>
    <row r="60" spans="1:12" s="5" customFormat="1" x14ac:dyDescent="0.25">
      <c r="A60" s="12" t="s">
        <v>152</v>
      </c>
      <c r="B60" s="12">
        <v>63001</v>
      </c>
      <c r="C60" s="13">
        <v>288</v>
      </c>
      <c r="D60" s="14">
        <v>430063.25999999995</v>
      </c>
      <c r="E60" s="15">
        <v>0</v>
      </c>
      <c r="F60" s="15">
        <v>108642</v>
      </c>
      <c r="G60" s="16">
        <v>1</v>
      </c>
      <c r="H60" s="14">
        <f t="shared" si="3"/>
        <v>106390</v>
      </c>
      <c r="I60" s="15">
        <v>106130</v>
      </c>
      <c r="J60" s="16">
        <v>1</v>
      </c>
      <c r="K60" s="14">
        <f t="shared" si="4"/>
        <v>108902</v>
      </c>
      <c r="L60" s="14">
        <f t="shared" si="5"/>
        <v>215292</v>
      </c>
    </row>
    <row r="61" spans="1:12" s="5" customFormat="1" x14ac:dyDescent="0.25">
      <c r="A61" s="12" t="s">
        <v>126</v>
      </c>
      <c r="B61" s="12">
        <v>53001</v>
      </c>
      <c r="C61" s="13">
        <v>239.51</v>
      </c>
      <c r="D61" s="14">
        <v>437287.51714999997</v>
      </c>
      <c r="E61" s="15">
        <v>480362.65</v>
      </c>
      <c r="F61" s="15">
        <v>233177</v>
      </c>
      <c r="G61" s="16">
        <v>0.74</v>
      </c>
      <c r="H61" s="14">
        <f t="shared" si="3"/>
        <v>0</v>
      </c>
      <c r="I61" s="15">
        <v>213520</v>
      </c>
      <c r="J61" s="16">
        <v>0.68</v>
      </c>
      <c r="K61" s="14">
        <f t="shared" si="4"/>
        <v>0</v>
      </c>
      <c r="L61" s="14">
        <f t="shared" si="5"/>
        <v>0</v>
      </c>
    </row>
    <row r="62" spans="1:12" s="5" customFormat="1" x14ac:dyDescent="0.25">
      <c r="A62" s="12" t="s">
        <v>66</v>
      </c>
      <c r="B62" s="12">
        <v>26004</v>
      </c>
      <c r="C62" s="13">
        <v>404</v>
      </c>
      <c r="D62" s="14">
        <v>516946.81</v>
      </c>
      <c r="E62" s="15">
        <v>483352.5675</v>
      </c>
      <c r="F62" s="15">
        <v>270047</v>
      </c>
      <c r="G62" s="16">
        <v>1</v>
      </c>
      <c r="H62" s="14">
        <f t="shared" si="3"/>
        <v>0</v>
      </c>
      <c r="I62" s="15">
        <v>258498</v>
      </c>
      <c r="J62" s="16">
        <v>1</v>
      </c>
      <c r="K62" s="14">
        <f t="shared" si="4"/>
        <v>0</v>
      </c>
      <c r="L62" s="14">
        <f t="shared" si="5"/>
        <v>0</v>
      </c>
    </row>
    <row r="63" spans="1:12" s="5" customFormat="1" x14ac:dyDescent="0.25">
      <c r="A63" s="12" t="s">
        <v>24</v>
      </c>
      <c r="B63" s="12">
        <v>6006</v>
      </c>
      <c r="C63" s="13">
        <v>653.86</v>
      </c>
      <c r="D63" s="14">
        <v>809034.54489999998</v>
      </c>
      <c r="E63" s="15">
        <v>87304.235000000044</v>
      </c>
      <c r="F63" s="15">
        <v>944939</v>
      </c>
      <c r="G63" s="16">
        <v>0.48</v>
      </c>
      <c r="H63" s="14">
        <f t="shared" si="3"/>
        <v>0</v>
      </c>
      <c r="I63" s="15">
        <v>911114</v>
      </c>
      <c r="J63" s="16">
        <v>0.49</v>
      </c>
      <c r="K63" s="14">
        <f t="shared" si="4"/>
        <v>0</v>
      </c>
      <c r="L63" s="14">
        <f t="shared" si="5"/>
        <v>0</v>
      </c>
    </row>
    <row r="64" spans="1:12" s="5" customFormat="1" x14ac:dyDescent="0.25">
      <c r="A64" s="12" t="s">
        <v>68</v>
      </c>
      <c r="B64" s="12">
        <v>27001</v>
      </c>
      <c r="C64" s="13">
        <v>324</v>
      </c>
      <c r="D64" s="14">
        <v>430487.40999999992</v>
      </c>
      <c r="E64" s="15">
        <v>379491.5575</v>
      </c>
      <c r="F64" s="15">
        <v>388536</v>
      </c>
      <c r="G64" s="16">
        <v>0.68</v>
      </c>
      <c r="H64" s="14">
        <f t="shared" si="3"/>
        <v>0</v>
      </c>
      <c r="I64" s="15">
        <v>360913</v>
      </c>
      <c r="J64" s="16">
        <v>0.73</v>
      </c>
      <c r="K64" s="14">
        <f t="shared" si="4"/>
        <v>0</v>
      </c>
      <c r="L64" s="14">
        <f t="shared" si="5"/>
        <v>0</v>
      </c>
    </row>
    <row r="65" spans="1:12" s="5" customFormat="1" x14ac:dyDescent="0.25">
      <c r="A65" s="12" t="s">
        <v>71</v>
      </c>
      <c r="B65" s="12">
        <v>28003</v>
      </c>
      <c r="C65" s="13">
        <v>895</v>
      </c>
      <c r="D65" s="14">
        <v>972619.94499999995</v>
      </c>
      <c r="E65" s="15">
        <v>453909.19500000001</v>
      </c>
      <c r="F65" s="15">
        <v>532480</v>
      </c>
      <c r="G65" s="16">
        <v>1</v>
      </c>
      <c r="H65" s="14">
        <f t="shared" si="3"/>
        <v>0</v>
      </c>
      <c r="I65" s="15">
        <v>535790</v>
      </c>
      <c r="J65" s="16">
        <v>1</v>
      </c>
      <c r="K65" s="14">
        <f t="shared" si="4"/>
        <v>0</v>
      </c>
      <c r="L65" s="14">
        <f t="shared" si="5"/>
        <v>0</v>
      </c>
    </row>
    <row r="66" spans="1:12" s="5" customFormat="1" x14ac:dyDescent="0.25">
      <c r="A66" s="12" t="s">
        <v>73</v>
      </c>
      <c r="B66" s="12">
        <v>30001</v>
      </c>
      <c r="C66" s="13">
        <v>424</v>
      </c>
      <c r="D66" s="14">
        <v>376800.14</v>
      </c>
      <c r="E66" s="15">
        <v>1184910.3600000001</v>
      </c>
      <c r="F66" s="15">
        <v>295108</v>
      </c>
      <c r="G66" s="16">
        <v>1</v>
      </c>
      <c r="H66" s="14">
        <f t="shared" si="3"/>
        <v>0</v>
      </c>
      <c r="I66" s="15">
        <v>279934</v>
      </c>
      <c r="J66" s="16">
        <v>0.65</v>
      </c>
      <c r="K66" s="14">
        <f t="shared" si="4"/>
        <v>0</v>
      </c>
      <c r="L66" s="14">
        <f t="shared" si="5"/>
        <v>0</v>
      </c>
    </row>
    <row r="67" spans="1:12" s="5" customFormat="1" x14ac:dyDescent="0.25">
      <c r="A67" s="12" t="s">
        <v>75</v>
      </c>
      <c r="B67" s="12">
        <v>31001</v>
      </c>
      <c r="C67" s="13">
        <v>212</v>
      </c>
      <c r="D67" s="14">
        <v>234424.78000000003</v>
      </c>
      <c r="E67" s="15">
        <v>60579.929999999993</v>
      </c>
      <c r="F67" s="15">
        <v>279736</v>
      </c>
      <c r="G67" s="16">
        <v>0.66</v>
      </c>
      <c r="H67" s="14">
        <f t="shared" si="3"/>
        <v>0</v>
      </c>
      <c r="I67" s="15">
        <v>267493</v>
      </c>
      <c r="J67" s="16">
        <v>0.71</v>
      </c>
      <c r="K67" s="14">
        <f t="shared" si="4"/>
        <v>0</v>
      </c>
      <c r="L67" s="14">
        <f t="shared" si="5"/>
        <v>0</v>
      </c>
    </row>
    <row r="68" spans="1:12" s="5" customFormat="1" x14ac:dyDescent="0.25">
      <c r="A68" s="12" t="s">
        <v>95</v>
      </c>
      <c r="B68" s="12">
        <v>41002</v>
      </c>
      <c r="C68" s="13">
        <v>6776.98</v>
      </c>
      <c r="D68" s="14">
        <v>7942820.2356999991</v>
      </c>
      <c r="E68" s="15">
        <v>553683.31999999844</v>
      </c>
      <c r="F68" s="15">
        <v>2372378</v>
      </c>
      <c r="G68" s="16">
        <v>1</v>
      </c>
      <c r="H68" s="14">
        <f t="shared" si="3"/>
        <v>1322190</v>
      </c>
      <c r="I68" s="15">
        <v>2564434</v>
      </c>
      <c r="J68" s="16">
        <v>1</v>
      </c>
      <c r="K68" s="14">
        <f t="shared" si="4"/>
        <v>1130134</v>
      </c>
      <c r="L68" s="14">
        <f t="shared" si="5"/>
        <v>2452324</v>
      </c>
    </row>
    <row r="69" spans="1:12" s="5" customFormat="1" x14ac:dyDescent="0.25">
      <c r="A69" s="12" t="s">
        <v>38</v>
      </c>
      <c r="B69" s="12">
        <v>14002</v>
      </c>
      <c r="C69" s="13">
        <v>169</v>
      </c>
      <c r="D69" s="14">
        <v>189256.535</v>
      </c>
      <c r="E69" s="15">
        <v>0</v>
      </c>
      <c r="F69" s="15">
        <v>92659</v>
      </c>
      <c r="G69" s="16">
        <v>1</v>
      </c>
      <c r="H69" s="14">
        <f t="shared" ref="H69:H100" si="6">IF((((0.5*D69-F69)*G69)-(E69*0.5))&lt;0,0,ROUND((((0.5*D69-F69)*G69)-(E69*0.5)),0))</f>
        <v>1969</v>
      </c>
      <c r="I69" s="15">
        <v>87139</v>
      </c>
      <c r="J69" s="16">
        <v>1</v>
      </c>
      <c r="K69" s="14">
        <f t="shared" ref="K69:K100" si="7">IF((((0.5*D69-I69)*J69)-(E69*0.5))&lt;0,0,ROUND((((0.5*D69-I69)*J69)-(E69*0.5)),0))</f>
        <v>7489</v>
      </c>
      <c r="L69" s="14">
        <f t="shared" ref="L69:L100" si="8">K69+H69</f>
        <v>9458</v>
      </c>
    </row>
    <row r="70" spans="1:12" s="5" customFormat="1" x14ac:dyDescent="0.25">
      <c r="A70" s="12" t="s">
        <v>29</v>
      </c>
      <c r="B70" s="12">
        <v>10001</v>
      </c>
      <c r="C70" s="13">
        <v>119.18</v>
      </c>
      <c r="D70" s="14">
        <v>138985.01870000002</v>
      </c>
      <c r="E70" s="15">
        <v>104840.95999999999</v>
      </c>
      <c r="F70" s="15">
        <v>226037</v>
      </c>
      <c r="G70" s="16">
        <v>0.51</v>
      </c>
      <c r="H70" s="14">
        <f t="shared" si="6"/>
        <v>0</v>
      </c>
      <c r="I70" s="15">
        <v>214016</v>
      </c>
      <c r="J70" s="16">
        <v>0.51</v>
      </c>
      <c r="K70" s="14">
        <f t="shared" si="7"/>
        <v>0</v>
      </c>
      <c r="L70" s="14">
        <f t="shared" si="8"/>
        <v>0</v>
      </c>
    </row>
    <row r="71" spans="1:12" s="5" customFormat="1" x14ac:dyDescent="0.25">
      <c r="A71" s="12" t="s">
        <v>81</v>
      </c>
      <c r="B71" s="12">
        <v>34002</v>
      </c>
      <c r="C71" s="13">
        <v>227</v>
      </c>
      <c r="D71" s="14">
        <v>337792.45500000002</v>
      </c>
      <c r="E71" s="15">
        <v>547258.72750000004</v>
      </c>
      <c r="F71" s="15">
        <v>606081</v>
      </c>
      <c r="G71" s="16">
        <v>0.56999999999999995</v>
      </c>
      <c r="H71" s="14">
        <f t="shared" si="6"/>
        <v>0</v>
      </c>
      <c r="I71" s="15">
        <v>585434</v>
      </c>
      <c r="J71" s="16">
        <v>0.57999999999999996</v>
      </c>
      <c r="K71" s="14">
        <f t="shared" si="7"/>
        <v>0</v>
      </c>
      <c r="L71" s="14">
        <f t="shared" si="8"/>
        <v>0</v>
      </c>
    </row>
    <row r="72" spans="1:12" s="5" customFormat="1" x14ac:dyDescent="0.25">
      <c r="A72" s="12" t="s">
        <v>120</v>
      </c>
      <c r="B72" s="12">
        <v>51002</v>
      </c>
      <c r="C72" s="13">
        <v>525</v>
      </c>
      <c r="D72" s="14">
        <v>513116.26499999996</v>
      </c>
      <c r="E72" s="15">
        <v>880867.46999999974</v>
      </c>
      <c r="F72" s="15">
        <v>449696</v>
      </c>
      <c r="G72" s="16">
        <v>1</v>
      </c>
      <c r="H72" s="14">
        <f t="shared" si="6"/>
        <v>0</v>
      </c>
      <c r="I72" s="15">
        <v>461531</v>
      </c>
      <c r="J72" s="16">
        <v>1</v>
      </c>
      <c r="K72" s="14">
        <f t="shared" si="7"/>
        <v>0</v>
      </c>
      <c r="L72" s="14">
        <f t="shared" si="8"/>
        <v>0</v>
      </c>
    </row>
    <row r="73" spans="1:12" s="5" customFormat="1" x14ac:dyDescent="0.25">
      <c r="A73" s="12" t="s">
        <v>136</v>
      </c>
      <c r="B73" s="12">
        <v>56006</v>
      </c>
      <c r="C73" s="13">
        <v>225</v>
      </c>
      <c r="D73" s="14">
        <v>285734.96500000003</v>
      </c>
      <c r="E73" s="15">
        <v>314902.80499999993</v>
      </c>
      <c r="F73" s="15">
        <v>515878</v>
      </c>
      <c r="G73" s="16">
        <v>0.52</v>
      </c>
      <c r="H73" s="14">
        <f t="shared" si="6"/>
        <v>0</v>
      </c>
      <c r="I73" s="15">
        <v>490457</v>
      </c>
      <c r="J73" s="16">
        <v>0.56000000000000005</v>
      </c>
      <c r="K73" s="14">
        <f t="shared" si="7"/>
        <v>0</v>
      </c>
      <c r="L73" s="14">
        <f t="shared" si="8"/>
        <v>0</v>
      </c>
    </row>
    <row r="74" spans="1:12" s="5" customFormat="1" x14ac:dyDescent="0.25">
      <c r="A74" s="12" t="s">
        <v>60</v>
      </c>
      <c r="B74" s="12">
        <v>23002</v>
      </c>
      <c r="C74" s="13">
        <v>808.6</v>
      </c>
      <c r="D74" s="14">
        <v>911972.22899999993</v>
      </c>
      <c r="E74" s="15">
        <v>213156.42749999993</v>
      </c>
      <c r="F74" s="15">
        <v>367220</v>
      </c>
      <c r="G74" s="16">
        <v>1</v>
      </c>
      <c r="H74" s="14">
        <f t="shared" si="6"/>
        <v>0</v>
      </c>
      <c r="I74" s="15">
        <v>400085</v>
      </c>
      <c r="J74" s="16">
        <v>1</v>
      </c>
      <c r="K74" s="14">
        <f t="shared" si="7"/>
        <v>0</v>
      </c>
      <c r="L74" s="14">
        <f t="shared" si="8"/>
        <v>0</v>
      </c>
    </row>
    <row r="75" spans="1:12" s="5" customFormat="1" x14ac:dyDescent="0.25">
      <c r="A75" s="12" t="s">
        <v>127</v>
      </c>
      <c r="B75" s="12">
        <v>53002</v>
      </c>
      <c r="C75" s="13">
        <v>115</v>
      </c>
      <c r="D75" s="14">
        <v>213728.27499999997</v>
      </c>
      <c r="E75" s="15">
        <v>174663.19</v>
      </c>
      <c r="F75" s="15">
        <v>463255</v>
      </c>
      <c r="G75" s="16">
        <v>0.28000000000000003</v>
      </c>
      <c r="H75" s="14">
        <f t="shared" si="6"/>
        <v>0</v>
      </c>
      <c r="I75" s="15">
        <v>423519</v>
      </c>
      <c r="J75" s="16">
        <v>0.39</v>
      </c>
      <c r="K75" s="14">
        <f t="shared" si="7"/>
        <v>0</v>
      </c>
      <c r="L75" s="14">
        <f t="shared" si="8"/>
        <v>0</v>
      </c>
    </row>
    <row r="76" spans="1:12" s="5" customFormat="1" x14ac:dyDescent="0.25">
      <c r="A76" s="12" t="s">
        <v>109</v>
      </c>
      <c r="B76" s="12">
        <v>48003</v>
      </c>
      <c r="C76" s="13">
        <v>360</v>
      </c>
      <c r="D76" s="14">
        <v>411189.31</v>
      </c>
      <c r="E76" s="15">
        <v>1099125.1425000001</v>
      </c>
      <c r="F76" s="15">
        <v>548323</v>
      </c>
      <c r="G76" s="16">
        <v>0.3</v>
      </c>
      <c r="H76" s="14">
        <f t="shared" si="6"/>
        <v>0</v>
      </c>
      <c r="I76" s="15">
        <v>506493</v>
      </c>
      <c r="J76" s="16">
        <v>0.31</v>
      </c>
      <c r="K76" s="14">
        <f t="shared" si="7"/>
        <v>0</v>
      </c>
      <c r="L76" s="14">
        <f t="shared" si="8"/>
        <v>0</v>
      </c>
    </row>
    <row r="77" spans="1:12" s="5" customFormat="1" x14ac:dyDescent="0.25">
      <c r="A77" s="12" t="s">
        <v>10</v>
      </c>
      <c r="B77" s="12">
        <v>2002</v>
      </c>
      <c r="C77" s="13">
        <v>3163.91</v>
      </c>
      <c r="D77" s="14">
        <v>4304749.6031499999</v>
      </c>
      <c r="E77" s="15">
        <v>0</v>
      </c>
      <c r="F77" s="15">
        <v>993026</v>
      </c>
      <c r="G77" s="16">
        <v>1</v>
      </c>
      <c r="H77" s="14">
        <f t="shared" si="6"/>
        <v>1159349</v>
      </c>
      <c r="I77" s="15">
        <v>992601</v>
      </c>
      <c r="J77" s="16">
        <v>1</v>
      </c>
      <c r="K77" s="14">
        <f t="shared" si="7"/>
        <v>1159774</v>
      </c>
      <c r="L77" s="14">
        <f t="shared" si="8"/>
        <v>2319123</v>
      </c>
    </row>
    <row r="78" spans="1:12" s="5" customFormat="1" x14ac:dyDescent="0.25">
      <c r="A78" s="12" t="s">
        <v>58</v>
      </c>
      <c r="B78" s="12">
        <v>22006</v>
      </c>
      <c r="C78" s="13">
        <v>419</v>
      </c>
      <c r="D78" s="14">
        <v>576833.41499999992</v>
      </c>
      <c r="E78" s="15">
        <v>99866.314999999973</v>
      </c>
      <c r="F78" s="15">
        <v>528370</v>
      </c>
      <c r="G78" s="16">
        <v>0.5</v>
      </c>
      <c r="H78" s="14">
        <f t="shared" si="6"/>
        <v>0</v>
      </c>
      <c r="I78" s="15">
        <v>516222</v>
      </c>
      <c r="J78" s="16">
        <v>0.55000000000000004</v>
      </c>
      <c r="K78" s="14">
        <f t="shared" si="7"/>
        <v>0</v>
      </c>
      <c r="L78" s="14">
        <f t="shared" si="8"/>
        <v>0</v>
      </c>
    </row>
    <row r="79" spans="1:12" s="5" customFormat="1" x14ac:dyDescent="0.25">
      <c r="A79" s="12" t="s">
        <v>36</v>
      </c>
      <c r="B79" s="12">
        <v>13003</v>
      </c>
      <c r="C79" s="13">
        <v>296.01</v>
      </c>
      <c r="D79" s="14">
        <v>402752.92964999995</v>
      </c>
      <c r="E79" s="15">
        <v>1254202.0250000001</v>
      </c>
      <c r="F79" s="15">
        <v>348471</v>
      </c>
      <c r="G79" s="16">
        <v>1</v>
      </c>
      <c r="H79" s="14">
        <f t="shared" si="6"/>
        <v>0</v>
      </c>
      <c r="I79" s="15">
        <v>337952</v>
      </c>
      <c r="J79" s="16">
        <v>1</v>
      </c>
      <c r="K79" s="14">
        <f t="shared" si="7"/>
        <v>0</v>
      </c>
      <c r="L79" s="14">
        <f t="shared" si="8"/>
        <v>0</v>
      </c>
    </row>
    <row r="80" spans="1:12" s="5" customFormat="1" x14ac:dyDescent="0.25">
      <c r="A80" s="12" t="s">
        <v>11</v>
      </c>
      <c r="B80" s="12">
        <v>2003</v>
      </c>
      <c r="C80" s="13">
        <v>233</v>
      </c>
      <c r="D80" s="14">
        <v>176795.285</v>
      </c>
      <c r="E80" s="15">
        <v>405320.5</v>
      </c>
      <c r="F80" s="15">
        <v>404514</v>
      </c>
      <c r="G80" s="16">
        <v>0.31</v>
      </c>
      <c r="H80" s="14">
        <f t="shared" si="6"/>
        <v>0</v>
      </c>
      <c r="I80" s="15">
        <v>386368</v>
      </c>
      <c r="J80" s="16">
        <v>0.32</v>
      </c>
      <c r="K80" s="14">
        <f t="shared" si="7"/>
        <v>0</v>
      </c>
      <c r="L80" s="14">
        <f t="shared" si="8"/>
        <v>0</v>
      </c>
    </row>
    <row r="81" spans="1:12" s="5" customFormat="1" x14ac:dyDescent="0.25">
      <c r="A81" s="12" t="s">
        <v>84</v>
      </c>
      <c r="B81" s="12">
        <v>37003</v>
      </c>
      <c r="C81" s="13">
        <v>190</v>
      </c>
      <c r="D81" s="14">
        <v>150474.78999999998</v>
      </c>
      <c r="E81" s="15">
        <v>712774.86</v>
      </c>
      <c r="F81" s="15">
        <v>244355</v>
      </c>
      <c r="G81" s="16">
        <v>0.41</v>
      </c>
      <c r="H81" s="14">
        <f t="shared" si="6"/>
        <v>0</v>
      </c>
      <c r="I81" s="15">
        <v>233192</v>
      </c>
      <c r="J81" s="16">
        <v>0.54</v>
      </c>
      <c r="K81" s="14">
        <f t="shared" si="7"/>
        <v>0</v>
      </c>
      <c r="L81" s="14">
        <f t="shared" si="8"/>
        <v>0</v>
      </c>
    </row>
    <row r="82" spans="1:12" s="5" customFormat="1" x14ac:dyDescent="0.25">
      <c r="A82" s="12" t="s">
        <v>82</v>
      </c>
      <c r="B82" s="12">
        <v>35002</v>
      </c>
      <c r="C82" s="13">
        <v>329.42</v>
      </c>
      <c r="D82" s="14">
        <v>329880.83029999997</v>
      </c>
      <c r="E82" s="15">
        <v>266086.3075</v>
      </c>
      <c r="F82" s="15">
        <v>294484</v>
      </c>
      <c r="G82" s="16">
        <v>0.64</v>
      </c>
      <c r="H82" s="14">
        <f t="shared" si="6"/>
        <v>0</v>
      </c>
      <c r="I82" s="15">
        <v>276843</v>
      </c>
      <c r="J82" s="16">
        <v>0.51</v>
      </c>
      <c r="K82" s="14">
        <f t="shared" si="7"/>
        <v>0</v>
      </c>
      <c r="L82" s="14">
        <f t="shared" si="8"/>
        <v>0</v>
      </c>
    </row>
    <row r="83" spans="1:12" s="5" customFormat="1" x14ac:dyDescent="0.25">
      <c r="A83" s="12" t="s">
        <v>26</v>
      </c>
      <c r="B83" s="12">
        <v>7002</v>
      </c>
      <c r="C83" s="13">
        <v>342</v>
      </c>
      <c r="D83" s="14">
        <v>295897.56999999995</v>
      </c>
      <c r="E83" s="15">
        <v>31422.622499999983</v>
      </c>
      <c r="F83" s="15">
        <v>377298</v>
      </c>
      <c r="G83" s="16">
        <v>0.56000000000000005</v>
      </c>
      <c r="H83" s="14">
        <f t="shared" si="6"/>
        <v>0</v>
      </c>
      <c r="I83" s="15">
        <v>370681</v>
      </c>
      <c r="J83" s="16">
        <v>0.56999999999999995</v>
      </c>
      <c r="K83" s="14">
        <f t="shared" si="7"/>
        <v>0</v>
      </c>
      <c r="L83" s="14">
        <f t="shared" si="8"/>
        <v>0</v>
      </c>
    </row>
    <row r="84" spans="1:12" s="5" customFormat="1" x14ac:dyDescent="0.25">
      <c r="A84" s="12" t="s">
        <v>87</v>
      </c>
      <c r="B84" s="12">
        <v>38003</v>
      </c>
      <c r="C84" s="13">
        <v>172</v>
      </c>
      <c r="D84" s="14">
        <v>188802.49</v>
      </c>
      <c r="E84" s="15">
        <v>600068.56000000006</v>
      </c>
      <c r="F84" s="15">
        <v>247161</v>
      </c>
      <c r="G84" s="16">
        <v>1</v>
      </c>
      <c r="H84" s="14">
        <f t="shared" si="6"/>
        <v>0</v>
      </c>
      <c r="I84" s="15">
        <v>242402</v>
      </c>
      <c r="J84" s="16">
        <v>1</v>
      </c>
      <c r="K84" s="14">
        <f t="shared" si="7"/>
        <v>0</v>
      </c>
      <c r="L84" s="14">
        <f t="shared" si="8"/>
        <v>0</v>
      </c>
    </row>
    <row r="85" spans="1:12" s="5" customFormat="1" x14ac:dyDescent="0.25">
      <c r="A85" s="17" t="s">
        <v>105</v>
      </c>
      <c r="B85" s="12">
        <v>45005</v>
      </c>
      <c r="C85" s="13">
        <v>217</v>
      </c>
      <c r="D85" s="14">
        <v>311071.17499999993</v>
      </c>
      <c r="E85" s="15">
        <v>267178.96000000002</v>
      </c>
      <c r="F85" s="15">
        <v>378707</v>
      </c>
      <c r="G85" s="16">
        <v>0.44</v>
      </c>
      <c r="H85" s="14">
        <f t="shared" si="6"/>
        <v>0</v>
      </c>
      <c r="I85" s="15">
        <v>363957</v>
      </c>
      <c r="J85" s="16">
        <v>0.62</v>
      </c>
      <c r="K85" s="14">
        <f t="shared" si="7"/>
        <v>0</v>
      </c>
      <c r="L85" s="14">
        <f t="shared" si="8"/>
        <v>0</v>
      </c>
    </row>
    <row r="86" spans="1:12" s="5" customFormat="1" x14ac:dyDescent="0.25">
      <c r="A86" s="12" t="s">
        <v>92</v>
      </c>
      <c r="B86" s="12">
        <v>40001</v>
      </c>
      <c r="C86" s="13">
        <v>786</v>
      </c>
      <c r="D86" s="14">
        <v>870753.65</v>
      </c>
      <c r="E86" s="15">
        <v>0</v>
      </c>
      <c r="F86" s="15">
        <v>764162</v>
      </c>
      <c r="G86" s="16">
        <v>1</v>
      </c>
      <c r="H86" s="14">
        <f t="shared" si="6"/>
        <v>0</v>
      </c>
      <c r="I86" s="15">
        <v>793105</v>
      </c>
      <c r="J86" s="16">
        <v>1</v>
      </c>
      <c r="K86" s="14">
        <f t="shared" si="7"/>
        <v>0</v>
      </c>
      <c r="L86" s="14">
        <f t="shared" si="8"/>
        <v>0</v>
      </c>
    </row>
    <row r="87" spans="1:12" s="5" customFormat="1" x14ac:dyDescent="0.25">
      <c r="A87" s="12" t="s">
        <v>125</v>
      </c>
      <c r="B87" s="12">
        <v>52004</v>
      </c>
      <c r="C87" s="13">
        <v>275</v>
      </c>
      <c r="D87" s="14">
        <v>234035.255</v>
      </c>
      <c r="E87" s="15">
        <v>1474662.5875000001</v>
      </c>
      <c r="F87" s="15">
        <v>360772</v>
      </c>
      <c r="G87" s="16">
        <v>0.51</v>
      </c>
      <c r="H87" s="14">
        <f t="shared" si="6"/>
        <v>0</v>
      </c>
      <c r="I87" s="15">
        <v>342559</v>
      </c>
      <c r="J87" s="16">
        <v>0.5</v>
      </c>
      <c r="K87" s="14">
        <f t="shared" si="7"/>
        <v>0</v>
      </c>
      <c r="L87" s="14">
        <f t="shared" si="8"/>
        <v>0</v>
      </c>
    </row>
    <row r="88" spans="1:12" s="5" customFormat="1" x14ac:dyDescent="0.25">
      <c r="A88" s="12" t="s">
        <v>96</v>
      </c>
      <c r="B88" s="12">
        <v>41004</v>
      </c>
      <c r="C88" s="13">
        <v>1199.02</v>
      </c>
      <c r="D88" s="14">
        <v>1725199.7042999999</v>
      </c>
      <c r="E88" s="15">
        <v>163441.40750000009</v>
      </c>
      <c r="F88" s="15">
        <v>540868</v>
      </c>
      <c r="G88" s="16">
        <v>1</v>
      </c>
      <c r="H88" s="14">
        <f t="shared" si="6"/>
        <v>240011</v>
      </c>
      <c r="I88" s="15">
        <v>580174</v>
      </c>
      <c r="J88" s="16">
        <v>1</v>
      </c>
      <c r="K88" s="14">
        <f t="shared" si="7"/>
        <v>200705</v>
      </c>
      <c r="L88" s="14">
        <f t="shared" si="8"/>
        <v>440716</v>
      </c>
    </row>
    <row r="89" spans="1:12" s="5" customFormat="1" x14ac:dyDescent="0.25">
      <c r="A89" s="12" t="s">
        <v>103</v>
      </c>
      <c r="B89" s="12">
        <v>44002</v>
      </c>
      <c r="C89" s="13">
        <v>219</v>
      </c>
      <c r="D89" s="14">
        <v>303440.73499999999</v>
      </c>
      <c r="E89" s="15">
        <v>251046.97750000004</v>
      </c>
      <c r="F89" s="15">
        <v>283395</v>
      </c>
      <c r="G89" s="16">
        <v>0.7</v>
      </c>
      <c r="H89" s="14">
        <f t="shared" si="6"/>
        <v>0</v>
      </c>
      <c r="I89" s="15">
        <v>288310</v>
      </c>
      <c r="J89" s="16">
        <v>1</v>
      </c>
      <c r="K89" s="14">
        <f t="shared" si="7"/>
        <v>0</v>
      </c>
      <c r="L89" s="14">
        <f t="shared" si="8"/>
        <v>0</v>
      </c>
    </row>
    <row r="90" spans="1:12" s="5" customFormat="1" x14ac:dyDescent="0.25">
      <c r="A90" s="12" t="s">
        <v>98</v>
      </c>
      <c r="B90" s="12">
        <v>42001</v>
      </c>
      <c r="C90" s="13">
        <v>364.9</v>
      </c>
      <c r="D90" s="14">
        <v>268346.92849999998</v>
      </c>
      <c r="E90" s="15">
        <v>576739.15499999991</v>
      </c>
      <c r="F90" s="15">
        <v>433647</v>
      </c>
      <c r="G90" s="16">
        <v>0.54</v>
      </c>
      <c r="H90" s="14">
        <f t="shared" si="6"/>
        <v>0</v>
      </c>
      <c r="I90" s="15">
        <v>442305</v>
      </c>
      <c r="J90" s="16">
        <v>0.54</v>
      </c>
      <c r="K90" s="14">
        <f t="shared" si="7"/>
        <v>0</v>
      </c>
      <c r="L90" s="14">
        <f t="shared" si="8"/>
        <v>0</v>
      </c>
    </row>
    <row r="91" spans="1:12" s="5" customFormat="1" x14ac:dyDescent="0.25">
      <c r="A91" s="12" t="s">
        <v>89</v>
      </c>
      <c r="B91" s="12">
        <v>39002</v>
      </c>
      <c r="C91" s="13">
        <v>1215.9099999999999</v>
      </c>
      <c r="D91" s="14">
        <v>1515721.7931499998</v>
      </c>
      <c r="E91" s="15">
        <v>258362.46250000008</v>
      </c>
      <c r="F91" s="15">
        <v>752280</v>
      </c>
      <c r="G91" s="16">
        <v>1</v>
      </c>
      <c r="H91" s="14">
        <f t="shared" si="6"/>
        <v>0</v>
      </c>
      <c r="I91" s="15">
        <v>789307</v>
      </c>
      <c r="J91" s="16">
        <v>1</v>
      </c>
      <c r="K91" s="14">
        <f t="shared" si="7"/>
        <v>0</v>
      </c>
      <c r="L91" s="14">
        <f t="shared" si="8"/>
        <v>0</v>
      </c>
    </row>
    <row r="92" spans="1:12" s="5" customFormat="1" x14ac:dyDescent="0.25">
      <c r="A92" s="12" t="s">
        <v>143</v>
      </c>
      <c r="B92" s="12">
        <v>60003</v>
      </c>
      <c r="C92" s="13">
        <v>199.7</v>
      </c>
      <c r="D92" s="14">
        <v>325212.64049999998</v>
      </c>
      <c r="E92" s="15">
        <v>0</v>
      </c>
      <c r="F92" s="15">
        <v>200351</v>
      </c>
      <c r="G92" s="16">
        <v>1</v>
      </c>
      <c r="H92" s="14">
        <f t="shared" si="6"/>
        <v>0</v>
      </c>
      <c r="I92" s="15">
        <v>199084</v>
      </c>
      <c r="J92" s="16">
        <v>1</v>
      </c>
      <c r="K92" s="14">
        <f t="shared" si="7"/>
        <v>0</v>
      </c>
      <c r="L92" s="14">
        <f t="shared" si="8"/>
        <v>0</v>
      </c>
    </row>
    <row r="93" spans="1:12" s="5" customFormat="1" x14ac:dyDescent="0.25">
      <c r="A93" s="12" t="s">
        <v>101</v>
      </c>
      <c r="B93" s="12">
        <v>43007</v>
      </c>
      <c r="C93" s="13">
        <v>454.38</v>
      </c>
      <c r="D93" s="14">
        <v>595671.71669999999</v>
      </c>
      <c r="E93" s="15">
        <v>0</v>
      </c>
      <c r="F93" s="15">
        <v>306501</v>
      </c>
      <c r="G93" s="16">
        <v>1</v>
      </c>
      <c r="H93" s="14">
        <f t="shared" si="6"/>
        <v>0</v>
      </c>
      <c r="I93" s="15">
        <v>302978</v>
      </c>
      <c r="J93" s="16">
        <v>1</v>
      </c>
      <c r="K93" s="14">
        <f t="shared" si="7"/>
        <v>0</v>
      </c>
      <c r="L93" s="14">
        <f t="shared" si="8"/>
        <v>0</v>
      </c>
    </row>
    <row r="94" spans="1:12" s="5" customFormat="1" x14ac:dyDescent="0.25">
      <c r="A94" s="12" t="s">
        <v>41</v>
      </c>
      <c r="B94" s="12">
        <v>15001</v>
      </c>
      <c r="C94" s="13">
        <v>147</v>
      </c>
      <c r="D94" s="14">
        <v>123386.295</v>
      </c>
      <c r="E94" s="15">
        <v>37772.670000000013</v>
      </c>
      <c r="F94" s="15">
        <v>152373</v>
      </c>
      <c r="G94" s="16">
        <v>1</v>
      </c>
      <c r="H94" s="14">
        <f t="shared" si="6"/>
        <v>0</v>
      </c>
      <c r="I94" s="15">
        <v>133876</v>
      </c>
      <c r="J94" s="16">
        <v>1</v>
      </c>
      <c r="K94" s="14">
        <f t="shared" si="7"/>
        <v>0</v>
      </c>
      <c r="L94" s="14">
        <f t="shared" si="8"/>
        <v>0</v>
      </c>
    </row>
    <row r="95" spans="1:12" s="5" customFormat="1" x14ac:dyDescent="0.25">
      <c r="A95" s="12" t="s">
        <v>42</v>
      </c>
      <c r="B95" s="12">
        <v>15002</v>
      </c>
      <c r="C95" s="13">
        <v>452</v>
      </c>
      <c r="D95" s="14">
        <v>787795.46</v>
      </c>
      <c r="E95" s="15">
        <v>0</v>
      </c>
      <c r="F95" s="15">
        <v>169574</v>
      </c>
      <c r="G95" s="16">
        <v>1</v>
      </c>
      <c r="H95" s="14">
        <f t="shared" si="6"/>
        <v>224324</v>
      </c>
      <c r="I95" s="15">
        <v>146742</v>
      </c>
      <c r="J95" s="16">
        <v>1</v>
      </c>
      <c r="K95" s="14">
        <f t="shared" si="7"/>
        <v>247156</v>
      </c>
      <c r="L95" s="14">
        <f t="shared" si="8"/>
        <v>471480</v>
      </c>
    </row>
    <row r="96" spans="1:12" s="5" customFormat="1" x14ac:dyDescent="0.25">
      <c r="A96" s="12" t="s">
        <v>106</v>
      </c>
      <c r="B96" s="12">
        <v>46001</v>
      </c>
      <c r="C96" s="13">
        <v>3346.98</v>
      </c>
      <c r="D96" s="14">
        <v>3589221.1257000002</v>
      </c>
      <c r="E96" s="15">
        <v>0</v>
      </c>
      <c r="F96" s="15">
        <v>1524104</v>
      </c>
      <c r="G96" s="16">
        <v>1</v>
      </c>
      <c r="H96" s="14">
        <f t="shared" si="6"/>
        <v>270507</v>
      </c>
      <c r="I96" s="15">
        <v>1604838</v>
      </c>
      <c r="J96" s="16">
        <v>1</v>
      </c>
      <c r="K96" s="14">
        <f t="shared" si="7"/>
        <v>189773</v>
      </c>
      <c r="L96" s="14">
        <f t="shared" si="8"/>
        <v>460280</v>
      </c>
    </row>
    <row r="97" spans="1:12" s="5" customFormat="1" x14ac:dyDescent="0.25">
      <c r="A97" s="12" t="s">
        <v>78</v>
      </c>
      <c r="B97" s="12">
        <v>33002</v>
      </c>
      <c r="C97" s="13">
        <v>301.98</v>
      </c>
      <c r="D97" s="14">
        <v>236024.99070000002</v>
      </c>
      <c r="E97" s="15">
        <v>419969.03</v>
      </c>
      <c r="F97" s="15">
        <v>223158</v>
      </c>
      <c r="G97" s="16">
        <v>1</v>
      </c>
      <c r="H97" s="14">
        <f t="shared" si="6"/>
        <v>0</v>
      </c>
      <c r="I97" s="15">
        <v>206144</v>
      </c>
      <c r="J97" s="16">
        <v>1</v>
      </c>
      <c r="K97" s="14">
        <f t="shared" si="7"/>
        <v>0</v>
      </c>
      <c r="L97" s="14">
        <f t="shared" si="8"/>
        <v>0</v>
      </c>
    </row>
    <row r="98" spans="1:12" s="5" customFormat="1" x14ac:dyDescent="0.25">
      <c r="A98" s="12" t="s">
        <v>64</v>
      </c>
      <c r="B98" s="12">
        <v>25004</v>
      </c>
      <c r="C98" s="13">
        <v>1126.98</v>
      </c>
      <c r="D98" s="14">
        <v>1447761.1957</v>
      </c>
      <c r="E98" s="15">
        <v>0</v>
      </c>
      <c r="F98" s="15">
        <v>717144</v>
      </c>
      <c r="G98" s="16">
        <v>1</v>
      </c>
      <c r="H98" s="14">
        <f t="shared" si="6"/>
        <v>6737</v>
      </c>
      <c r="I98" s="15">
        <v>733778</v>
      </c>
      <c r="J98" s="16">
        <v>1</v>
      </c>
      <c r="K98" s="14">
        <f t="shared" si="7"/>
        <v>0</v>
      </c>
      <c r="L98" s="14">
        <f t="shared" si="8"/>
        <v>6737</v>
      </c>
    </row>
    <row r="99" spans="1:12" s="5" customFormat="1" x14ac:dyDescent="0.25">
      <c r="A99" s="12" t="s">
        <v>72</v>
      </c>
      <c r="B99" s="12">
        <v>29004</v>
      </c>
      <c r="C99" s="13">
        <v>496.98999999999995</v>
      </c>
      <c r="D99" s="14">
        <v>555647.34534999996</v>
      </c>
      <c r="E99" s="15">
        <v>577094.5575</v>
      </c>
      <c r="F99" s="15">
        <v>965552</v>
      </c>
      <c r="G99" s="16">
        <v>0.32</v>
      </c>
      <c r="H99" s="14">
        <f t="shared" si="6"/>
        <v>0</v>
      </c>
      <c r="I99" s="15">
        <v>940307</v>
      </c>
      <c r="J99" s="16">
        <v>0.47</v>
      </c>
      <c r="K99" s="14">
        <f t="shared" si="7"/>
        <v>0</v>
      </c>
      <c r="L99" s="14">
        <f t="shared" si="8"/>
        <v>0</v>
      </c>
    </row>
    <row r="100" spans="1:12" s="5" customFormat="1" x14ac:dyDescent="0.25">
      <c r="A100" s="12" t="s">
        <v>47</v>
      </c>
      <c r="B100" s="12">
        <v>17002</v>
      </c>
      <c r="C100" s="13">
        <v>3078.2999999999997</v>
      </c>
      <c r="D100" s="14">
        <v>4027544.289499999</v>
      </c>
      <c r="E100" s="15">
        <v>0</v>
      </c>
      <c r="F100" s="15">
        <v>1143073</v>
      </c>
      <c r="G100" s="16">
        <v>1</v>
      </c>
      <c r="H100" s="14">
        <f t="shared" si="6"/>
        <v>870699</v>
      </c>
      <c r="I100" s="15">
        <v>1132104</v>
      </c>
      <c r="J100" s="16">
        <v>1</v>
      </c>
      <c r="K100" s="14">
        <f t="shared" si="7"/>
        <v>881668</v>
      </c>
      <c r="L100" s="14">
        <f t="shared" si="8"/>
        <v>1752367</v>
      </c>
    </row>
    <row r="101" spans="1:12" s="5" customFormat="1" x14ac:dyDescent="0.25">
      <c r="A101" s="12" t="s">
        <v>151</v>
      </c>
      <c r="B101" s="12">
        <v>62006</v>
      </c>
      <c r="C101" s="13">
        <v>658</v>
      </c>
      <c r="D101" s="14">
        <v>703957.75</v>
      </c>
      <c r="E101" s="15">
        <v>162172.42250000007</v>
      </c>
      <c r="F101" s="15">
        <v>263388</v>
      </c>
      <c r="G101" s="16">
        <v>1</v>
      </c>
      <c r="H101" s="14">
        <f t="shared" ref="H101:H132" si="9">IF((((0.5*D101-F101)*G101)-(E101*0.5))&lt;0,0,ROUND((((0.5*D101-F101)*G101)-(E101*0.5)),0))</f>
        <v>7505</v>
      </c>
      <c r="I101" s="15">
        <v>256823</v>
      </c>
      <c r="J101" s="16">
        <v>1</v>
      </c>
      <c r="K101" s="14">
        <f t="shared" ref="K101:K132" si="10">IF((((0.5*D101-I101)*J101)-(E101*0.5))&lt;0,0,ROUND((((0.5*D101-I101)*J101)-(E101*0.5)),0))</f>
        <v>14070</v>
      </c>
      <c r="L101" s="14">
        <f t="shared" ref="L101:L132" si="11">K101+H101</f>
        <v>21575</v>
      </c>
    </row>
    <row r="102" spans="1:12" s="5" customFormat="1" x14ac:dyDescent="0.25">
      <c r="A102" s="12" t="s">
        <v>100</v>
      </c>
      <c r="B102" s="12">
        <v>43002</v>
      </c>
      <c r="C102" s="13">
        <v>241</v>
      </c>
      <c r="D102" s="14">
        <v>332413.185</v>
      </c>
      <c r="E102" s="15">
        <v>0</v>
      </c>
      <c r="F102" s="15">
        <v>154938</v>
      </c>
      <c r="G102" s="16">
        <v>1</v>
      </c>
      <c r="H102" s="14">
        <f t="shared" si="9"/>
        <v>11269</v>
      </c>
      <c r="I102" s="15">
        <v>154929</v>
      </c>
      <c r="J102" s="16">
        <v>1</v>
      </c>
      <c r="K102" s="14">
        <f t="shared" si="10"/>
        <v>11278</v>
      </c>
      <c r="L102" s="14">
        <f t="shared" si="11"/>
        <v>22547</v>
      </c>
    </row>
    <row r="103" spans="1:12" s="5" customFormat="1" x14ac:dyDescent="0.25">
      <c r="A103" s="12" t="s">
        <v>48</v>
      </c>
      <c r="B103" s="12">
        <v>17003</v>
      </c>
      <c r="C103" s="13">
        <v>220.2</v>
      </c>
      <c r="D103" s="14">
        <v>330436.69299999997</v>
      </c>
      <c r="E103" s="15">
        <v>0</v>
      </c>
      <c r="F103" s="15">
        <v>177536</v>
      </c>
      <c r="G103" s="16">
        <v>1</v>
      </c>
      <c r="H103" s="14">
        <f t="shared" si="9"/>
        <v>0</v>
      </c>
      <c r="I103" s="15">
        <v>159674</v>
      </c>
      <c r="J103" s="16">
        <v>1</v>
      </c>
      <c r="K103" s="14">
        <f t="shared" si="10"/>
        <v>5544</v>
      </c>
      <c r="L103" s="14">
        <f t="shared" si="11"/>
        <v>5544</v>
      </c>
    </row>
    <row r="104" spans="1:12" s="5" customFormat="1" x14ac:dyDescent="0.25">
      <c r="A104" s="12" t="s">
        <v>121</v>
      </c>
      <c r="B104" s="12">
        <v>51003</v>
      </c>
      <c r="C104" s="13">
        <v>292</v>
      </c>
      <c r="D104" s="14">
        <v>207415.76</v>
      </c>
      <c r="E104" s="15">
        <v>162437.02000000002</v>
      </c>
      <c r="F104" s="15">
        <v>106783</v>
      </c>
      <c r="G104" s="16">
        <v>1</v>
      </c>
      <c r="H104" s="14">
        <f t="shared" si="9"/>
        <v>0</v>
      </c>
      <c r="I104" s="15">
        <v>107371</v>
      </c>
      <c r="J104" s="16">
        <v>1</v>
      </c>
      <c r="K104" s="14">
        <f t="shared" si="10"/>
        <v>0</v>
      </c>
      <c r="L104" s="14">
        <f t="shared" si="11"/>
        <v>0</v>
      </c>
    </row>
    <row r="105" spans="1:12" s="5" customFormat="1" x14ac:dyDescent="0.25">
      <c r="A105" s="12" t="s">
        <v>28</v>
      </c>
      <c r="B105" s="12">
        <v>9002</v>
      </c>
      <c r="C105" s="13">
        <v>307</v>
      </c>
      <c r="D105" s="14">
        <v>487782.875</v>
      </c>
      <c r="E105" s="15">
        <v>90104.247500000056</v>
      </c>
      <c r="F105" s="15">
        <v>227907</v>
      </c>
      <c r="G105" s="16">
        <v>1</v>
      </c>
      <c r="H105" s="14">
        <f t="shared" si="9"/>
        <v>0</v>
      </c>
      <c r="I105" s="15">
        <v>233601</v>
      </c>
      <c r="J105" s="16">
        <v>1</v>
      </c>
      <c r="K105" s="14">
        <f t="shared" si="10"/>
        <v>0</v>
      </c>
      <c r="L105" s="14">
        <f t="shared" si="11"/>
        <v>0</v>
      </c>
    </row>
    <row r="106" spans="1:12" s="5" customFormat="1" x14ac:dyDescent="0.25">
      <c r="A106" s="12" t="s">
        <v>137</v>
      </c>
      <c r="B106" s="12">
        <v>56007</v>
      </c>
      <c r="C106" s="13">
        <v>334</v>
      </c>
      <c r="D106" s="14">
        <v>388655.98999999993</v>
      </c>
      <c r="E106" s="15">
        <v>388400.11</v>
      </c>
      <c r="F106" s="15">
        <v>625268</v>
      </c>
      <c r="G106" s="16">
        <v>0.24</v>
      </c>
      <c r="H106" s="14">
        <f t="shared" si="9"/>
        <v>0</v>
      </c>
      <c r="I106" s="15">
        <v>586692</v>
      </c>
      <c r="J106" s="16">
        <v>0.26</v>
      </c>
      <c r="K106" s="14">
        <f t="shared" si="10"/>
        <v>0</v>
      </c>
      <c r="L106" s="14">
        <f t="shared" si="11"/>
        <v>0</v>
      </c>
    </row>
    <row r="107" spans="1:12" s="5" customFormat="1" x14ac:dyDescent="0.25">
      <c r="A107" s="12" t="s">
        <v>61</v>
      </c>
      <c r="B107" s="12">
        <v>23003</v>
      </c>
      <c r="C107" s="13">
        <v>132</v>
      </c>
      <c r="D107" s="14">
        <v>144718.26</v>
      </c>
      <c r="E107" s="15">
        <v>7278.3500000000058</v>
      </c>
      <c r="F107" s="15">
        <v>53708</v>
      </c>
      <c r="G107" s="16">
        <v>1</v>
      </c>
      <c r="H107" s="14">
        <f t="shared" si="9"/>
        <v>15012</v>
      </c>
      <c r="I107" s="15">
        <v>55025</v>
      </c>
      <c r="J107" s="16">
        <v>1</v>
      </c>
      <c r="K107" s="14">
        <f t="shared" si="10"/>
        <v>13695</v>
      </c>
      <c r="L107" s="14">
        <f t="shared" si="11"/>
        <v>28707</v>
      </c>
    </row>
    <row r="108" spans="1:12" s="5" customFormat="1" x14ac:dyDescent="0.25">
      <c r="A108" s="12" t="s">
        <v>155</v>
      </c>
      <c r="B108" s="12">
        <v>65001</v>
      </c>
      <c r="C108" s="13">
        <v>2316.1</v>
      </c>
      <c r="D108" s="14">
        <v>2957496.5065000001</v>
      </c>
      <c r="E108" s="15">
        <v>5374.4975000002887</v>
      </c>
      <c r="F108" s="15">
        <v>42561</v>
      </c>
      <c r="G108" s="16">
        <v>1</v>
      </c>
      <c r="H108" s="14">
        <f t="shared" si="9"/>
        <v>1433500</v>
      </c>
      <c r="I108" s="15">
        <v>41869</v>
      </c>
      <c r="J108" s="16">
        <v>1</v>
      </c>
      <c r="K108" s="14">
        <f t="shared" si="10"/>
        <v>1434192</v>
      </c>
      <c r="L108" s="14">
        <f t="shared" si="11"/>
        <v>2867692</v>
      </c>
    </row>
    <row r="109" spans="1:12" s="5" customFormat="1" x14ac:dyDescent="0.25">
      <c r="A109" s="12" t="s">
        <v>91</v>
      </c>
      <c r="B109" s="12">
        <v>39005</v>
      </c>
      <c r="C109" s="13">
        <v>155</v>
      </c>
      <c r="D109" s="14">
        <v>229336.09499999997</v>
      </c>
      <c r="E109" s="15">
        <v>102648.205</v>
      </c>
      <c r="F109" s="15">
        <v>228304</v>
      </c>
      <c r="G109" s="16">
        <v>0.84</v>
      </c>
      <c r="H109" s="14">
        <f t="shared" si="9"/>
        <v>0</v>
      </c>
      <c r="I109" s="15">
        <v>217637</v>
      </c>
      <c r="J109" s="16">
        <v>0.86</v>
      </c>
      <c r="K109" s="14">
        <f t="shared" si="10"/>
        <v>0</v>
      </c>
      <c r="L109" s="14">
        <f t="shared" si="11"/>
        <v>0</v>
      </c>
    </row>
    <row r="110" spans="1:12" s="5" customFormat="1" x14ac:dyDescent="0.25">
      <c r="A110" s="12" t="s">
        <v>144</v>
      </c>
      <c r="B110" s="12">
        <v>60004</v>
      </c>
      <c r="C110" s="13">
        <v>512</v>
      </c>
      <c r="D110" s="14">
        <v>563121.66999999993</v>
      </c>
      <c r="E110" s="15">
        <v>211864.59</v>
      </c>
      <c r="F110" s="15">
        <v>260888</v>
      </c>
      <c r="G110" s="16">
        <v>1</v>
      </c>
      <c r="H110" s="14">
        <f t="shared" si="9"/>
        <v>0</v>
      </c>
      <c r="I110" s="15">
        <v>259790</v>
      </c>
      <c r="J110" s="16">
        <v>1</v>
      </c>
      <c r="K110" s="14">
        <f t="shared" si="10"/>
        <v>0</v>
      </c>
      <c r="L110" s="14">
        <f t="shared" si="11"/>
        <v>0</v>
      </c>
    </row>
    <row r="111" spans="1:12" s="5" customFormat="1" x14ac:dyDescent="0.25">
      <c r="A111" s="12" t="s">
        <v>79</v>
      </c>
      <c r="B111" s="12">
        <v>33003</v>
      </c>
      <c r="C111" s="13">
        <v>551</v>
      </c>
      <c r="D111" s="14">
        <v>559184.18499999994</v>
      </c>
      <c r="E111" s="15">
        <v>254377.5174999999</v>
      </c>
      <c r="F111" s="15">
        <v>401446</v>
      </c>
      <c r="G111" s="16">
        <v>1</v>
      </c>
      <c r="H111" s="14">
        <f t="shared" si="9"/>
        <v>0</v>
      </c>
      <c r="I111" s="15">
        <v>374553</v>
      </c>
      <c r="J111" s="16">
        <v>1</v>
      </c>
      <c r="K111" s="14">
        <f t="shared" si="10"/>
        <v>0</v>
      </c>
      <c r="L111" s="14">
        <f t="shared" si="11"/>
        <v>0</v>
      </c>
    </row>
    <row r="112" spans="1:12" s="5" customFormat="1" x14ac:dyDescent="0.25">
      <c r="A112" s="12" t="s">
        <v>76</v>
      </c>
      <c r="B112" s="12">
        <v>32002</v>
      </c>
      <c r="C112" s="13">
        <v>3076.14</v>
      </c>
      <c r="D112" s="14">
        <v>3430360.0151</v>
      </c>
      <c r="E112" s="15">
        <v>0</v>
      </c>
      <c r="F112" s="15">
        <v>1055842</v>
      </c>
      <c r="G112" s="16">
        <v>1</v>
      </c>
      <c r="H112" s="14">
        <f t="shared" si="9"/>
        <v>659338</v>
      </c>
      <c r="I112" s="15">
        <v>1080703</v>
      </c>
      <c r="J112" s="16">
        <v>1</v>
      </c>
      <c r="K112" s="14">
        <f t="shared" si="10"/>
        <v>634477</v>
      </c>
      <c r="L112" s="14">
        <f t="shared" si="11"/>
        <v>1293815</v>
      </c>
    </row>
    <row r="113" spans="1:12" s="5" customFormat="1" x14ac:dyDescent="0.25">
      <c r="A113" s="12" t="s">
        <v>8</v>
      </c>
      <c r="B113" s="12">
        <v>1001</v>
      </c>
      <c r="C113" s="13">
        <v>279</v>
      </c>
      <c r="D113" s="14">
        <v>320815.97500000003</v>
      </c>
      <c r="E113" s="15">
        <v>0</v>
      </c>
      <c r="F113" s="15">
        <v>253566</v>
      </c>
      <c r="G113" s="16">
        <v>1</v>
      </c>
      <c r="H113" s="14">
        <f t="shared" si="9"/>
        <v>0</v>
      </c>
      <c r="I113" s="15">
        <v>243619</v>
      </c>
      <c r="J113" s="16">
        <v>1</v>
      </c>
      <c r="K113" s="14">
        <f t="shared" si="10"/>
        <v>0</v>
      </c>
      <c r="L113" s="14">
        <f t="shared" si="11"/>
        <v>0</v>
      </c>
    </row>
    <row r="114" spans="1:12" s="5" customFormat="1" x14ac:dyDescent="0.25">
      <c r="A114" s="12" t="s">
        <v>32</v>
      </c>
      <c r="B114" s="12">
        <v>11005</v>
      </c>
      <c r="C114" s="13">
        <v>603.95000000000005</v>
      </c>
      <c r="D114" s="14">
        <v>683753.63174999994</v>
      </c>
      <c r="E114" s="15">
        <v>1051650.8999999999</v>
      </c>
      <c r="F114" s="15">
        <v>560205</v>
      </c>
      <c r="G114" s="16">
        <v>0.51</v>
      </c>
      <c r="H114" s="14">
        <f t="shared" si="9"/>
        <v>0</v>
      </c>
      <c r="I114" s="15">
        <v>562931</v>
      </c>
      <c r="J114" s="16">
        <v>0.51</v>
      </c>
      <c r="K114" s="14">
        <f t="shared" si="10"/>
        <v>0</v>
      </c>
      <c r="L114" s="14">
        <f t="shared" si="11"/>
        <v>0</v>
      </c>
    </row>
    <row r="115" spans="1:12" s="5" customFormat="1" x14ac:dyDescent="0.25">
      <c r="A115" s="12" t="s">
        <v>122</v>
      </c>
      <c r="B115" s="12">
        <v>51004</v>
      </c>
      <c r="C115" s="13">
        <v>15061.690000000002</v>
      </c>
      <c r="D115" s="14">
        <v>19487585.950850002</v>
      </c>
      <c r="E115" s="15">
        <v>2347508.9650000017</v>
      </c>
      <c r="F115" s="15">
        <v>6288607</v>
      </c>
      <c r="G115" s="16">
        <v>1</v>
      </c>
      <c r="H115" s="14">
        <f t="shared" si="9"/>
        <v>2281431</v>
      </c>
      <c r="I115" s="15">
        <v>6705071</v>
      </c>
      <c r="J115" s="16">
        <v>1</v>
      </c>
      <c r="K115" s="14">
        <f t="shared" si="10"/>
        <v>1864967</v>
      </c>
      <c r="L115" s="14">
        <f t="shared" si="11"/>
        <v>4146398</v>
      </c>
    </row>
    <row r="116" spans="1:12" s="5" customFormat="1" x14ac:dyDescent="0.25">
      <c r="A116" s="12" t="s">
        <v>135</v>
      </c>
      <c r="B116" s="12">
        <v>56004</v>
      </c>
      <c r="C116" s="13">
        <v>565.15</v>
      </c>
      <c r="D116" s="14">
        <v>1288738.1797499999</v>
      </c>
      <c r="E116" s="15">
        <v>110477.25749999995</v>
      </c>
      <c r="F116" s="15">
        <v>478970</v>
      </c>
      <c r="G116" s="16">
        <v>1</v>
      </c>
      <c r="H116" s="14">
        <f t="shared" si="9"/>
        <v>110160</v>
      </c>
      <c r="I116" s="15">
        <v>458174</v>
      </c>
      <c r="J116" s="16">
        <v>1</v>
      </c>
      <c r="K116" s="14">
        <f t="shared" si="10"/>
        <v>130956</v>
      </c>
      <c r="L116" s="14">
        <f t="shared" si="11"/>
        <v>241116</v>
      </c>
    </row>
    <row r="117" spans="1:12" s="5" customFormat="1" x14ac:dyDescent="0.25">
      <c r="A117" s="12" t="s">
        <v>129</v>
      </c>
      <c r="B117" s="12">
        <v>54004</v>
      </c>
      <c r="C117" s="13">
        <v>243</v>
      </c>
      <c r="D117" s="14">
        <v>260432.535</v>
      </c>
      <c r="E117" s="15">
        <v>192295.34000000003</v>
      </c>
      <c r="F117" s="15">
        <v>161789</v>
      </c>
      <c r="G117" s="16">
        <v>1</v>
      </c>
      <c r="H117" s="14">
        <f t="shared" si="9"/>
        <v>0</v>
      </c>
      <c r="I117" s="15">
        <v>158816</v>
      </c>
      <c r="J117" s="16">
        <v>1</v>
      </c>
      <c r="K117" s="14">
        <f t="shared" si="10"/>
        <v>0</v>
      </c>
      <c r="L117" s="14">
        <f t="shared" si="11"/>
        <v>0</v>
      </c>
    </row>
    <row r="118" spans="1:12" s="5" customFormat="1" x14ac:dyDescent="0.25">
      <c r="A118" s="12" t="s">
        <v>90</v>
      </c>
      <c r="B118" s="12">
        <v>39004</v>
      </c>
      <c r="C118" s="13">
        <v>182</v>
      </c>
      <c r="D118" s="14">
        <v>191223.22999999998</v>
      </c>
      <c r="E118" s="15">
        <v>500939.6</v>
      </c>
      <c r="F118" s="15">
        <v>155441</v>
      </c>
      <c r="G118" s="16">
        <v>0.76</v>
      </c>
      <c r="H118" s="14">
        <f t="shared" si="9"/>
        <v>0</v>
      </c>
      <c r="I118" s="15">
        <v>148728</v>
      </c>
      <c r="J118" s="16">
        <v>0.77</v>
      </c>
      <c r="K118" s="14">
        <f t="shared" si="10"/>
        <v>0</v>
      </c>
      <c r="L118" s="14">
        <f t="shared" si="11"/>
        <v>0</v>
      </c>
    </row>
    <row r="119" spans="1:12" s="5" customFormat="1" x14ac:dyDescent="0.25">
      <c r="A119" s="12" t="s">
        <v>133</v>
      </c>
      <c r="B119" s="12">
        <v>55005</v>
      </c>
      <c r="C119" s="13">
        <v>192</v>
      </c>
      <c r="D119" s="14">
        <v>155614.66</v>
      </c>
      <c r="E119" s="15">
        <v>331869.53999999998</v>
      </c>
      <c r="F119" s="15">
        <v>324947</v>
      </c>
      <c r="G119" s="16">
        <v>0.46</v>
      </c>
      <c r="H119" s="14">
        <f t="shared" si="9"/>
        <v>0</v>
      </c>
      <c r="I119" s="15">
        <v>310501</v>
      </c>
      <c r="J119" s="16">
        <v>0.4</v>
      </c>
      <c r="K119" s="14">
        <f t="shared" si="10"/>
        <v>0</v>
      </c>
      <c r="L119" s="14">
        <f t="shared" si="11"/>
        <v>0</v>
      </c>
    </row>
    <row r="120" spans="1:12" s="5" customFormat="1" x14ac:dyDescent="0.25">
      <c r="A120" s="12" t="s">
        <v>16</v>
      </c>
      <c r="B120" s="12">
        <v>4003</v>
      </c>
      <c r="C120" s="13">
        <v>263</v>
      </c>
      <c r="D120" s="14">
        <v>361210.51499999996</v>
      </c>
      <c r="E120" s="15">
        <v>570131.76</v>
      </c>
      <c r="F120" s="15">
        <v>292687</v>
      </c>
      <c r="G120" s="16">
        <v>0.66</v>
      </c>
      <c r="H120" s="14">
        <f t="shared" si="9"/>
        <v>0</v>
      </c>
      <c r="I120" s="15">
        <v>276832</v>
      </c>
      <c r="J120" s="16">
        <v>0.72</v>
      </c>
      <c r="K120" s="14">
        <f t="shared" si="10"/>
        <v>0</v>
      </c>
      <c r="L120" s="14">
        <f t="shared" si="11"/>
        <v>0</v>
      </c>
    </row>
    <row r="121" spans="1:12" s="5" customFormat="1" x14ac:dyDescent="0.25">
      <c r="A121" s="12" t="s">
        <v>150</v>
      </c>
      <c r="B121" s="12">
        <v>62005</v>
      </c>
      <c r="C121" s="13">
        <v>166</v>
      </c>
      <c r="D121" s="14">
        <v>150362.35</v>
      </c>
      <c r="E121" s="15">
        <v>202102.69</v>
      </c>
      <c r="F121" s="15">
        <v>453423</v>
      </c>
      <c r="G121" s="16">
        <v>0.45</v>
      </c>
      <c r="H121" s="14">
        <f t="shared" si="9"/>
        <v>0</v>
      </c>
      <c r="I121" s="15">
        <v>427030</v>
      </c>
      <c r="J121" s="16">
        <v>0.44</v>
      </c>
      <c r="K121" s="14">
        <f t="shared" si="10"/>
        <v>0</v>
      </c>
      <c r="L121" s="14">
        <f t="shared" si="11"/>
        <v>0</v>
      </c>
    </row>
    <row r="122" spans="1:12" s="5" customFormat="1" x14ac:dyDescent="0.25">
      <c r="A122" s="12" t="s">
        <v>114</v>
      </c>
      <c r="B122" s="12">
        <v>49005</v>
      </c>
      <c r="C122" s="13">
        <v>27392.300000000003</v>
      </c>
      <c r="D122" s="14">
        <v>39342914.409499995</v>
      </c>
      <c r="E122" s="15">
        <v>0</v>
      </c>
      <c r="F122" s="15">
        <v>10062278</v>
      </c>
      <c r="G122" s="16">
        <v>1</v>
      </c>
      <c r="H122" s="14">
        <f t="shared" si="9"/>
        <v>9609179</v>
      </c>
      <c r="I122" s="15">
        <v>10414068</v>
      </c>
      <c r="J122" s="16">
        <v>1</v>
      </c>
      <c r="K122" s="14">
        <f t="shared" si="10"/>
        <v>9257389</v>
      </c>
      <c r="L122" s="14">
        <f t="shared" si="11"/>
        <v>18866568</v>
      </c>
    </row>
    <row r="123" spans="1:12" s="5" customFormat="1" x14ac:dyDescent="0.25">
      <c r="A123" s="12" t="s">
        <v>19</v>
      </c>
      <c r="B123" s="12">
        <v>5005</v>
      </c>
      <c r="C123" s="13">
        <v>732.65</v>
      </c>
      <c r="D123" s="14">
        <v>805632.42724999995</v>
      </c>
      <c r="E123" s="15">
        <v>0</v>
      </c>
      <c r="F123" s="15">
        <v>336793</v>
      </c>
      <c r="G123" s="16">
        <v>1</v>
      </c>
      <c r="H123" s="14">
        <f t="shared" si="9"/>
        <v>66023</v>
      </c>
      <c r="I123" s="15">
        <v>342490</v>
      </c>
      <c r="J123" s="16">
        <v>1</v>
      </c>
      <c r="K123" s="14">
        <f t="shared" si="10"/>
        <v>60326</v>
      </c>
      <c r="L123" s="14">
        <f t="shared" si="11"/>
        <v>126349</v>
      </c>
    </row>
    <row r="124" spans="1:12" s="5" customFormat="1" x14ac:dyDescent="0.25">
      <c r="A124" s="12" t="s">
        <v>128</v>
      </c>
      <c r="B124" s="12">
        <v>54002</v>
      </c>
      <c r="C124" s="13">
        <v>949.56</v>
      </c>
      <c r="D124" s="14">
        <v>1539882.4953999999</v>
      </c>
      <c r="E124" s="15">
        <v>247940.96499999991</v>
      </c>
      <c r="F124" s="15">
        <v>642943</v>
      </c>
      <c r="G124" s="16">
        <v>1</v>
      </c>
      <c r="H124" s="14">
        <f t="shared" si="9"/>
        <v>3028</v>
      </c>
      <c r="I124" s="15">
        <v>675086</v>
      </c>
      <c r="J124" s="16">
        <v>1</v>
      </c>
      <c r="K124" s="14">
        <f t="shared" si="10"/>
        <v>0</v>
      </c>
      <c r="L124" s="14">
        <f t="shared" si="11"/>
        <v>3028</v>
      </c>
    </row>
    <row r="125" spans="1:12" s="5" customFormat="1" x14ac:dyDescent="0.25">
      <c r="A125" s="12" t="s">
        <v>43</v>
      </c>
      <c r="B125" s="12">
        <v>15003</v>
      </c>
      <c r="C125" s="13">
        <v>198</v>
      </c>
      <c r="D125" s="14">
        <v>294453.89999999997</v>
      </c>
      <c r="E125" s="15">
        <v>32198.735000000015</v>
      </c>
      <c r="F125" s="15">
        <v>11702</v>
      </c>
      <c r="G125" s="16">
        <v>1</v>
      </c>
      <c r="H125" s="14">
        <f t="shared" si="9"/>
        <v>119426</v>
      </c>
      <c r="I125" s="15">
        <v>10527</v>
      </c>
      <c r="J125" s="16">
        <v>1</v>
      </c>
      <c r="K125" s="14">
        <f t="shared" si="10"/>
        <v>120601</v>
      </c>
      <c r="L125" s="14">
        <f t="shared" si="11"/>
        <v>240027</v>
      </c>
    </row>
    <row r="126" spans="1:12" s="5" customFormat="1" x14ac:dyDescent="0.25">
      <c r="A126" s="12" t="s">
        <v>67</v>
      </c>
      <c r="B126" s="12">
        <v>26005</v>
      </c>
      <c r="C126" s="13">
        <v>69</v>
      </c>
      <c r="D126" s="14">
        <v>123917.125</v>
      </c>
      <c r="E126" s="15">
        <v>554738.14</v>
      </c>
      <c r="F126" s="15">
        <v>115292</v>
      </c>
      <c r="G126" s="16">
        <v>1</v>
      </c>
      <c r="H126" s="14">
        <f t="shared" si="9"/>
        <v>0</v>
      </c>
      <c r="I126" s="15">
        <v>109232</v>
      </c>
      <c r="J126" s="16">
        <v>1</v>
      </c>
      <c r="K126" s="14">
        <f t="shared" si="10"/>
        <v>0</v>
      </c>
      <c r="L126" s="14">
        <f t="shared" si="11"/>
        <v>0</v>
      </c>
    </row>
    <row r="127" spans="1:12" s="5" customFormat="1" x14ac:dyDescent="0.25">
      <c r="A127" s="12" t="s">
        <v>93</v>
      </c>
      <c r="B127" s="12">
        <v>40002</v>
      </c>
      <c r="C127" s="13">
        <v>2556</v>
      </c>
      <c r="D127" s="14">
        <v>2936410.8200000003</v>
      </c>
      <c r="E127" s="15">
        <v>26756.022500000079</v>
      </c>
      <c r="F127" s="15">
        <v>1145977</v>
      </c>
      <c r="G127" s="16">
        <v>1</v>
      </c>
      <c r="H127" s="14">
        <f t="shared" si="9"/>
        <v>308850</v>
      </c>
      <c r="I127" s="15">
        <v>1184631</v>
      </c>
      <c r="J127" s="16">
        <v>1</v>
      </c>
      <c r="K127" s="14">
        <f t="shared" si="10"/>
        <v>270196</v>
      </c>
      <c r="L127" s="14">
        <f t="shared" si="11"/>
        <v>579046</v>
      </c>
    </row>
    <row r="128" spans="1:12" s="5" customFormat="1" x14ac:dyDescent="0.25">
      <c r="A128" s="12" t="s">
        <v>138</v>
      </c>
      <c r="B128" s="12">
        <v>57001</v>
      </c>
      <c r="C128" s="13">
        <v>415</v>
      </c>
      <c r="D128" s="14">
        <v>648674.3949999999</v>
      </c>
      <c r="E128" s="15">
        <v>1039219.68</v>
      </c>
      <c r="F128" s="15">
        <v>433052</v>
      </c>
      <c r="G128" s="16">
        <v>1</v>
      </c>
      <c r="H128" s="14">
        <f t="shared" si="9"/>
        <v>0</v>
      </c>
      <c r="I128" s="15">
        <v>421663</v>
      </c>
      <c r="J128" s="16">
        <v>1</v>
      </c>
      <c r="K128" s="14">
        <f t="shared" si="10"/>
        <v>0</v>
      </c>
      <c r="L128" s="14">
        <f t="shared" si="11"/>
        <v>0</v>
      </c>
    </row>
    <row r="129" spans="1:12" s="5" customFormat="1" x14ac:dyDescent="0.25">
      <c r="A129" s="12" t="s">
        <v>130</v>
      </c>
      <c r="B129" s="12">
        <v>54006</v>
      </c>
      <c r="C129" s="13">
        <v>184</v>
      </c>
      <c r="D129" s="14">
        <v>244494.17</v>
      </c>
      <c r="E129" s="15">
        <v>165298.94</v>
      </c>
      <c r="F129" s="15">
        <v>113986</v>
      </c>
      <c r="G129" s="16">
        <v>1</v>
      </c>
      <c r="H129" s="14">
        <f t="shared" si="9"/>
        <v>0</v>
      </c>
      <c r="I129" s="15">
        <v>118148</v>
      </c>
      <c r="J129" s="16">
        <v>1</v>
      </c>
      <c r="K129" s="14">
        <f t="shared" si="10"/>
        <v>0</v>
      </c>
      <c r="L129" s="14">
        <f t="shared" si="11"/>
        <v>0</v>
      </c>
    </row>
    <row r="130" spans="1:12" s="5" customFormat="1" x14ac:dyDescent="0.25">
      <c r="A130" s="12" t="s">
        <v>97</v>
      </c>
      <c r="B130" s="12">
        <v>41005</v>
      </c>
      <c r="C130" s="13">
        <v>2109</v>
      </c>
      <c r="D130" s="14">
        <v>3172457.665</v>
      </c>
      <c r="E130" s="15">
        <v>0</v>
      </c>
      <c r="F130" s="15">
        <v>513547</v>
      </c>
      <c r="G130" s="16">
        <v>1</v>
      </c>
      <c r="H130" s="14">
        <f t="shared" si="9"/>
        <v>1072682</v>
      </c>
      <c r="I130" s="15">
        <v>592152</v>
      </c>
      <c r="J130" s="16">
        <v>1</v>
      </c>
      <c r="K130" s="14">
        <f t="shared" si="10"/>
        <v>994077</v>
      </c>
      <c r="L130" s="14">
        <f t="shared" si="11"/>
        <v>2066759</v>
      </c>
    </row>
    <row r="131" spans="1:12" s="5" customFormat="1" x14ac:dyDescent="0.25">
      <c r="A131" s="12" t="s">
        <v>53</v>
      </c>
      <c r="B131" s="12">
        <v>20003</v>
      </c>
      <c r="C131" s="13">
        <v>344</v>
      </c>
      <c r="D131" s="14">
        <v>262496.12</v>
      </c>
      <c r="E131" s="15">
        <v>0</v>
      </c>
      <c r="F131" s="15">
        <v>168716</v>
      </c>
      <c r="G131" s="16">
        <v>1</v>
      </c>
      <c r="H131" s="14">
        <f t="shared" si="9"/>
        <v>0</v>
      </c>
      <c r="I131" s="15">
        <v>161586</v>
      </c>
      <c r="J131" s="16">
        <v>1</v>
      </c>
      <c r="K131" s="14">
        <f t="shared" si="10"/>
        <v>0</v>
      </c>
      <c r="L131" s="14">
        <f t="shared" si="11"/>
        <v>0</v>
      </c>
    </row>
    <row r="132" spans="1:12" s="5" customFormat="1" x14ac:dyDescent="0.25">
      <c r="A132" s="12" t="s">
        <v>156</v>
      </c>
      <c r="B132" s="12">
        <v>66001</v>
      </c>
      <c r="C132" s="13">
        <v>2262</v>
      </c>
      <c r="D132" s="14">
        <v>2412150.62</v>
      </c>
      <c r="E132" s="15">
        <v>0</v>
      </c>
      <c r="F132" s="15">
        <v>153098</v>
      </c>
      <c r="G132" s="16">
        <v>1</v>
      </c>
      <c r="H132" s="14">
        <f t="shared" si="9"/>
        <v>1052977</v>
      </c>
      <c r="I132" s="15">
        <v>150068</v>
      </c>
      <c r="J132" s="16">
        <v>1</v>
      </c>
      <c r="K132" s="14">
        <f t="shared" si="10"/>
        <v>1056007</v>
      </c>
      <c r="L132" s="14">
        <f t="shared" si="11"/>
        <v>2108984</v>
      </c>
    </row>
    <row r="133" spans="1:12" s="5" customFormat="1" x14ac:dyDescent="0.25">
      <c r="A133" s="12" t="s">
        <v>115</v>
      </c>
      <c r="B133" s="12">
        <v>49006</v>
      </c>
      <c r="C133" s="13">
        <v>1025</v>
      </c>
      <c r="D133" s="14">
        <v>1065203.925</v>
      </c>
      <c r="E133" s="15">
        <v>0</v>
      </c>
      <c r="F133" s="15">
        <v>526119</v>
      </c>
      <c r="G133" s="16">
        <v>1</v>
      </c>
      <c r="H133" s="14">
        <f t="shared" ref="H133:H164" si="12">IF((((0.5*D133-F133)*G133)-(E133*0.5))&lt;0,0,ROUND((((0.5*D133-F133)*G133)-(E133*0.5)),0))</f>
        <v>6483</v>
      </c>
      <c r="I133" s="15">
        <v>564883</v>
      </c>
      <c r="J133" s="16">
        <v>1</v>
      </c>
      <c r="K133" s="14">
        <f t="shared" ref="K133:K164" si="13">IF((((0.5*D133-I133)*J133)-(E133*0.5))&lt;0,0,ROUND((((0.5*D133-I133)*J133)-(E133*0.5)),0))</f>
        <v>0</v>
      </c>
      <c r="L133" s="14">
        <f t="shared" ref="L133:L164" si="14">K133+H133</f>
        <v>6483</v>
      </c>
    </row>
    <row r="134" spans="1:12" s="5" customFormat="1" x14ac:dyDescent="0.25">
      <c r="A134" s="12" t="s">
        <v>80</v>
      </c>
      <c r="B134" s="12">
        <v>33005</v>
      </c>
      <c r="C134" s="13">
        <v>165</v>
      </c>
      <c r="D134" s="14">
        <v>164739.10499999998</v>
      </c>
      <c r="E134" s="15">
        <v>645905.18000000005</v>
      </c>
      <c r="F134" s="15">
        <v>274911</v>
      </c>
      <c r="G134" s="16">
        <v>1</v>
      </c>
      <c r="H134" s="14">
        <f t="shared" si="12"/>
        <v>0</v>
      </c>
      <c r="I134" s="15">
        <v>261418</v>
      </c>
      <c r="J134" s="16">
        <v>1</v>
      </c>
      <c r="K134" s="14">
        <f t="shared" si="13"/>
        <v>0</v>
      </c>
      <c r="L134" s="14">
        <f t="shared" si="14"/>
        <v>0</v>
      </c>
    </row>
    <row r="135" spans="1:12" s="5" customFormat="1" x14ac:dyDescent="0.25">
      <c r="A135" s="12" t="s">
        <v>35</v>
      </c>
      <c r="B135" s="12">
        <v>13001</v>
      </c>
      <c r="C135" s="13">
        <v>1403.57</v>
      </c>
      <c r="D135" s="14">
        <v>2006514.20505</v>
      </c>
      <c r="E135" s="15">
        <v>705062.28749999963</v>
      </c>
      <c r="F135" s="15">
        <v>590974</v>
      </c>
      <c r="G135" s="16">
        <v>1</v>
      </c>
      <c r="H135" s="14">
        <f t="shared" si="12"/>
        <v>59752</v>
      </c>
      <c r="I135" s="15">
        <v>609901</v>
      </c>
      <c r="J135" s="16">
        <v>1</v>
      </c>
      <c r="K135" s="14">
        <f t="shared" si="13"/>
        <v>40825</v>
      </c>
      <c r="L135" s="14">
        <f t="shared" si="14"/>
        <v>100577</v>
      </c>
    </row>
    <row r="136" spans="1:12" s="5" customFormat="1" x14ac:dyDescent="0.25">
      <c r="A136" s="12" t="s">
        <v>145</v>
      </c>
      <c r="B136" s="12">
        <v>60006</v>
      </c>
      <c r="C136" s="13">
        <v>385</v>
      </c>
      <c r="D136" s="14">
        <v>462368.84499999997</v>
      </c>
      <c r="E136" s="15">
        <v>1230374.4500000002</v>
      </c>
      <c r="F136" s="15">
        <v>319201</v>
      </c>
      <c r="G136" s="16">
        <v>1</v>
      </c>
      <c r="H136" s="14">
        <f t="shared" si="12"/>
        <v>0</v>
      </c>
      <c r="I136" s="15">
        <v>311572</v>
      </c>
      <c r="J136" s="16">
        <v>1</v>
      </c>
      <c r="K136" s="14">
        <f t="shared" si="13"/>
        <v>0</v>
      </c>
      <c r="L136" s="14">
        <f t="shared" si="14"/>
        <v>0</v>
      </c>
    </row>
    <row r="137" spans="1:12" s="5" customFormat="1" x14ac:dyDescent="0.25">
      <c r="A137" s="12" t="s">
        <v>31</v>
      </c>
      <c r="B137" s="12">
        <v>11004</v>
      </c>
      <c r="C137" s="13">
        <v>829</v>
      </c>
      <c r="D137" s="14">
        <v>1178550.2450000001</v>
      </c>
      <c r="E137" s="15">
        <v>0</v>
      </c>
      <c r="F137" s="15">
        <v>291678</v>
      </c>
      <c r="G137" s="16">
        <v>1</v>
      </c>
      <c r="H137" s="14">
        <f t="shared" si="12"/>
        <v>297597</v>
      </c>
      <c r="I137" s="15">
        <v>290156</v>
      </c>
      <c r="J137" s="16">
        <v>1</v>
      </c>
      <c r="K137" s="14">
        <f t="shared" si="13"/>
        <v>299119</v>
      </c>
      <c r="L137" s="14">
        <f t="shared" si="14"/>
        <v>596716</v>
      </c>
    </row>
    <row r="138" spans="1:12" s="5" customFormat="1" x14ac:dyDescent="0.25">
      <c r="A138" s="12" t="s">
        <v>123</v>
      </c>
      <c r="B138" s="12">
        <v>51005</v>
      </c>
      <c r="C138" s="13">
        <v>277</v>
      </c>
      <c r="D138" s="14">
        <v>221056.46500000003</v>
      </c>
      <c r="E138" s="15">
        <v>93419.44</v>
      </c>
      <c r="F138" s="15">
        <v>225416</v>
      </c>
      <c r="G138" s="16">
        <v>0.44</v>
      </c>
      <c r="H138" s="14">
        <f t="shared" si="12"/>
        <v>0</v>
      </c>
      <c r="I138" s="15">
        <v>225455</v>
      </c>
      <c r="J138" s="16">
        <v>0.55000000000000004</v>
      </c>
      <c r="K138" s="14">
        <f t="shared" si="13"/>
        <v>0</v>
      </c>
      <c r="L138" s="14">
        <f t="shared" si="14"/>
        <v>0</v>
      </c>
    </row>
    <row r="139" spans="1:12" s="5" customFormat="1" x14ac:dyDescent="0.25">
      <c r="A139" s="12" t="s">
        <v>23</v>
      </c>
      <c r="B139" s="12">
        <v>6005</v>
      </c>
      <c r="C139" s="13">
        <v>322.58999999999997</v>
      </c>
      <c r="D139" s="14">
        <v>358702.51934999996</v>
      </c>
      <c r="E139" s="15">
        <v>204818.40999999997</v>
      </c>
      <c r="F139" s="15">
        <v>210549</v>
      </c>
      <c r="G139" s="16">
        <v>0.64</v>
      </c>
      <c r="H139" s="14">
        <f t="shared" si="12"/>
        <v>0</v>
      </c>
      <c r="I139" s="15">
        <v>203626</v>
      </c>
      <c r="J139" s="16">
        <v>0.65</v>
      </c>
      <c r="K139" s="14">
        <f t="shared" si="13"/>
        <v>0</v>
      </c>
      <c r="L139" s="14">
        <f t="shared" si="14"/>
        <v>0</v>
      </c>
    </row>
    <row r="140" spans="1:12" s="5" customFormat="1" x14ac:dyDescent="0.25">
      <c r="A140" s="12" t="s">
        <v>39</v>
      </c>
      <c r="B140" s="12">
        <v>14004</v>
      </c>
      <c r="C140" s="13">
        <v>4372.6400000000003</v>
      </c>
      <c r="D140" s="14">
        <v>5505089.5275999997</v>
      </c>
      <c r="E140" s="15">
        <v>0</v>
      </c>
      <c r="F140" s="15">
        <v>1783988</v>
      </c>
      <c r="G140" s="16">
        <v>1</v>
      </c>
      <c r="H140" s="14">
        <f t="shared" si="12"/>
        <v>968557</v>
      </c>
      <c r="I140" s="15">
        <v>1851546</v>
      </c>
      <c r="J140" s="16">
        <v>1</v>
      </c>
      <c r="K140" s="14">
        <f t="shared" si="13"/>
        <v>900999</v>
      </c>
      <c r="L140" s="14">
        <f t="shared" si="14"/>
        <v>1869556</v>
      </c>
    </row>
    <row r="141" spans="1:12" s="5" customFormat="1" x14ac:dyDescent="0.25">
      <c r="A141" s="12" t="s">
        <v>49</v>
      </c>
      <c r="B141" s="12">
        <v>18003</v>
      </c>
      <c r="C141" s="13">
        <v>184</v>
      </c>
      <c r="D141" s="14">
        <v>241383.26</v>
      </c>
      <c r="E141" s="15">
        <v>283529.46999999997</v>
      </c>
      <c r="F141" s="15">
        <v>143779</v>
      </c>
      <c r="G141" s="16">
        <v>1</v>
      </c>
      <c r="H141" s="14">
        <f t="shared" si="12"/>
        <v>0</v>
      </c>
      <c r="I141" s="15">
        <v>144453</v>
      </c>
      <c r="J141" s="16">
        <v>1</v>
      </c>
      <c r="K141" s="14">
        <f t="shared" si="13"/>
        <v>0</v>
      </c>
      <c r="L141" s="14">
        <f t="shared" si="14"/>
        <v>0</v>
      </c>
    </row>
    <row r="142" spans="1:12" s="5" customFormat="1" x14ac:dyDescent="0.25">
      <c r="A142" s="12" t="s">
        <v>40</v>
      </c>
      <c r="B142" s="12">
        <v>14005</v>
      </c>
      <c r="C142" s="13">
        <v>265</v>
      </c>
      <c r="D142" s="14">
        <v>276635.70499999996</v>
      </c>
      <c r="E142" s="15">
        <v>0</v>
      </c>
      <c r="F142" s="15">
        <v>194371</v>
      </c>
      <c r="G142" s="16">
        <v>1</v>
      </c>
      <c r="H142" s="14">
        <f t="shared" si="12"/>
        <v>0</v>
      </c>
      <c r="I142" s="15">
        <v>185968</v>
      </c>
      <c r="J142" s="16">
        <v>1</v>
      </c>
      <c r="K142" s="14">
        <f t="shared" si="13"/>
        <v>0</v>
      </c>
      <c r="L142" s="14">
        <f t="shared" si="14"/>
        <v>0</v>
      </c>
    </row>
    <row r="143" spans="1:12" s="5" customFormat="1" x14ac:dyDescent="0.25">
      <c r="A143" s="12" t="s">
        <v>50</v>
      </c>
      <c r="B143" s="12">
        <v>18005</v>
      </c>
      <c r="C143" s="13">
        <v>524</v>
      </c>
      <c r="D143" s="14">
        <v>589567.91</v>
      </c>
      <c r="E143" s="15">
        <v>1236188.6975</v>
      </c>
      <c r="F143" s="15">
        <v>486473</v>
      </c>
      <c r="G143" s="16">
        <v>1</v>
      </c>
      <c r="H143" s="14">
        <f t="shared" si="12"/>
        <v>0</v>
      </c>
      <c r="I143" s="15">
        <v>482051</v>
      </c>
      <c r="J143" s="16">
        <v>1</v>
      </c>
      <c r="K143" s="14">
        <f t="shared" si="13"/>
        <v>0</v>
      </c>
      <c r="L143" s="14">
        <f t="shared" si="14"/>
        <v>0</v>
      </c>
    </row>
    <row r="144" spans="1:12" s="5" customFormat="1" x14ac:dyDescent="0.25">
      <c r="A144" s="12" t="s">
        <v>83</v>
      </c>
      <c r="B144" s="12">
        <v>36002</v>
      </c>
      <c r="C144" s="13">
        <v>383</v>
      </c>
      <c r="D144" s="14">
        <v>402175.67499999999</v>
      </c>
      <c r="E144" s="15">
        <v>357841.5675</v>
      </c>
      <c r="F144" s="15">
        <v>498469</v>
      </c>
      <c r="G144" s="16">
        <v>0.55000000000000004</v>
      </c>
      <c r="H144" s="14">
        <f t="shared" si="12"/>
        <v>0</v>
      </c>
      <c r="I144" s="15">
        <v>495258</v>
      </c>
      <c r="J144" s="16">
        <v>0.76</v>
      </c>
      <c r="K144" s="14">
        <f t="shared" si="13"/>
        <v>0</v>
      </c>
      <c r="L144" s="14">
        <f t="shared" si="14"/>
        <v>0</v>
      </c>
    </row>
    <row r="145" spans="1:12" s="5" customFormat="1" x14ac:dyDescent="0.25">
      <c r="A145" s="12" t="s">
        <v>116</v>
      </c>
      <c r="B145" s="12">
        <v>49007</v>
      </c>
      <c r="C145" s="13">
        <v>1430</v>
      </c>
      <c r="D145" s="14">
        <v>1713730.8399999999</v>
      </c>
      <c r="E145" s="15">
        <v>51394.3125</v>
      </c>
      <c r="F145" s="15">
        <v>569897</v>
      </c>
      <c r="G145" s="16">
        <v>1</v>
      </c>
      <c r="H145" s="14">
        <f t="shared" si="12"/>
        <v>261271</v>
      </c>
      <c r="I145" s="15">
        <v>593838</v>
      </c>
      <c r="J145" s="16">
        <v>1</v>
      </c>
      <c r="K145" s="14">
        <f t="shared" si="13"/>
        <v>237330</v>
      </c>
      <c r="L145" s="14">
        <f t="shared" si="14"/>
        <v>498601</v>
      </c>
    </row>
    <row r="146" spans="1:12" s="5" customFormat="1" x14ac:dyDescent="0.25">
      <c r="A146" s="12" t="s">
        <v>9</v>
      </c>
      <c r="B146" s="12">
        <v>1003</v>
      </c>
      <c r="C146" s="13">
        <v>120</v>
      </c>
      <c r="D146" s="14">
        <v>147960.85</v>
      </c>
      <c r="E146" s="15">
        <v>94560.320000000007</v>
      </c>
      <c r="F146" s="15">
        <v>191392</v>
      </c>
      <c r="G146" s="16">
        <v>0.67</v>
      </c>
      <c r="H146" s="14">
        <f t="shared" si="12"/>
        <v>0</v>
      </c>
      <c r="I146" s="15">
        <v>184094</v>
      </c>
      <c r="J146" s="16">
        <v>0.85</v>
      </c>
      <c r="K146" s="14">
        <f t="shared" si="13"/>
        <v>0</v>
      </c>
      <c r="L146" s="14">
        <f t="shared" si="14"/>
        <v>0</v>
      </c>
    </row>
    <row r="147" spans="1:12" s="5" customFormat="1" x14ac:dyDescent="0.25">
      <c r="A147" s="12" t="s">
        <v>108</v>
      </c>
      <c r="B147" s="12">
        <v>47001</v>
      </c>
      <c r="C147" s="13">
        <v>411</v>
      </c>
      <c r="D147" s="14">
        <v>363962.65499999997</v>
      </c>
      <c r="E147" s="15">
        <v>0</v>
      </c>
      <c r="F147" s="15">
        <v>119636</v>
      </c>
      <c r="G147" s="16">
        <v>1</v>
      </c>
      <c r="H147" s="14">
        <f t="shared" si="12"/>
        <v>62345</v>
      </c>
      <c r="I147" s="15">
        <v>117841</v>
      </c>
      <c r="J147" s="16">
        <v>1</v>
      </c>
      <c r="K147" s="14">
        <f t="shared" si="13"/>
        <v>64140</v>
      </c>
      <c r="L147" s="14">
        <f t="shared" si="14"/>
        <v>126485</v>
      </c>
    </row>
    <row r="148" spans="1:12" s="5" customFormat="1" x14ac:dyDescent="0.25">
      <c r="A148" s="12" t="s">
        <v>34</v>
      </c>
      <c r="B148" s="12">
        <v>12003</v>
      </c>
      <c r="C148" s="13">
        <v>280</v>
      </c>
      <c r="D148" s="14">
        <v>304970.80999999994</v>
      </c>
      <c r="E148" s="15">
        <v>142692.82</v>
      </c>
      <c r="F148" s="15">
        <v>330592</v>
      </c>
      <c r="G148" s="16">
        <v>0.54</v>
      </c>
      <c r="H148" s="14">
        <f t="shared" si="12"/>
        <v>0</v>
      </c>
      <c r="I148" s="15">
        <v>311046</v>
      </c>
      <c r="J148" s="16">
        <v>0.54</v>
      </c>
      <c r="K148" s="14">
        <f t="shared" si="13"/>
        <v>0</v>
      </c>
      <c r="L148" s="14">
        <f t="shared" si="14"/>
        <v>0</v>
      </c>
    </row>
    <row r="149" spans="1:12" s="5" customFormat="1" x14ac:dyDescent="0.25">
      <c r="A149" s="12" t="s">
        <v>131</v>
      </c>
      <c r="B149" s="12">
        <v>54007</v>
      </c>
      <c r="C149" s="13">
        <v>236</v>
      </c>
      <c r="D149" s="14">
        <v>256829.68999999997</v>
      </c>
      <c r="E149" s="15">
        <v>19449.339999999997</v>
      </c>
      <c r="F149" s="15">
        <v>187839</v>
      </c>
      <c r="G149" s="16">
        <v>1</v>
      </c>
      <c r="H149" s="14">
        <f t="shared" si="12"/>
        <v>0</v>
      </c>
      <c r="I149" s="15">
        <v>195747</v>
      </c>
      <c r="J149" s="16">
        <v>1</v>
      </c>
      <c r="K149" s="14">
        <f t="shared" si="13"/>
        <v>0</v>
      </c>
      <c r="L149" s="14">
        <f t="shared" si="14"/>
        <v>0</v>
      </c>
    </row>
    <row r="150" spans="1:12" s="5" customFormat="1" x14ac:dyDescent="0.25">
      <c r="A150" s="12" t="s">
        <v>140</v>
      </c>
      <c r="B150" s="12">
        <v>59002</v>
      </c>
      <c r="C150" s="13">
        <v>744</v>
      </c>
      <c r="D150" s="14">
        <v>745077.7</v>
      </c>
      <c r="E150" s="15">
        <v>831549.12999999989</v>
      </c>
      <c r="F150" s="15">
        <v>592266</v>
      </c>
      <c r="G150" s="16">
        <v>0.74</v>
      </c>
      <c r="H150" s="14">
        <f t="shared" si="12"/>
        <v>0</v>
      </c>
      <c r="I150" s="15">
        <v>601043</v>
      </c>
      <c r="J150" s="16">
        <v>0.75</v>
      </c>
      <c r="K150" s="14">
        <f t="shared" si="13"/>
        <v>0</v>
      </c>
      <c r="L150" s="14">
        <f t="shared" si="14"/>
        <v>0</v>
      </c>
    </row>
    <row r="151" spans="1:12" s="5" customFormat="1" x14ac:dyDescent="0.25">
      <c r="A151" s="12" t="s">
        <v>12</v>
      </c>
      <c r="B151" s="12">
        <v>2006</v>
      </c>
      <c r="C151" s="13">
        <v>365</v>
      </c>
      <c r="D151" s="14">
        <v>499762.25499999989</v>
      </c>
      <c r="E151" s="15">
        <v>582990.61249999993</v>
      </c>
      <c r="F151" s="15">
        <v>385745</v>
      </c>
      <c r="G151" s="16">
        <v>1</v>
      </c>
      <c r="H151" s="14">
        <f t="shared" si="12"/>
        <v>0</v>
      </c>
      <c r="I151" s="15">
        <v>366996</v>
      </c>
      <c r="J151" s="16">
        <v>1</v>
      </c>
      <c r="K151" s="14">
        <f t="shared" si="13"/>
        <v>0</v>
      </c>
      <c r="L151" s="14">
        <f t="shared" si="14"/>
        <v>0</v>
      </c>
    </row>
    <row r="152" spans="1:12" s="5" customFormat="1" x14ac:dyDescent="0.25">
      <c r="A152" s="12" t="s">
        <v>132</v>
      </c>
      <c r="B152" s="12">
        <v>55004</v>
      </c>
      <c r="C152" s="13">
        <v>253</v>
      </c>
      <c r="D152" s="14">
        <v>274491.03499999997</v>
      </c>
      <c r="E152" s="15">
        <v>507473.81000000006</v>
      </c>
      <c r="F152" s="15">
        <v>181394</v>
      </c>
      <c r="G152" s="16">
        <v>1</v>
      </c>
      <c r="H152" s="14">
        <f t="shared" si="12"/>
        <v>0</v>
      </c>
      <c r="I152" s="15">
        <v>175688</v>
      </c>
      <c r="J152" s="16">
        <v>1</v>
      </c>
      <c r="K152" s="14">
        <f t="shared" si="13"/>
        <v>0</v>
      </c>
      <c r="L152" s="14">
        <f t="shared" si="14"/>
        <v>0</v>
      </c>
    </row>
    <row r="153" spans="1:12" s="5" customFormat="1" x14ac:dyDescent="0.25">
      <c r="A153" s="12" t="s">
        <v>153</v>
      </c>
      <c r="B153" s="12">
        <v>63003</v>
      </c>
      <c r="C153" s="13">
        <v>3148.74</v>
      </c>
      <c r="D153" s="14">
        <v>3784360.4041000004</v>
      </c>
      <c r="E153" s="15">
        <v>465356.3274999999</v>
      </c>
      <c r="F153" s="15">
        <v>1202545</v>
      </c>
      <c r="G153" s="16">
        <v>1</v>
      </c>
      <c r="H153" s="14">
        <f t="shared" si="12"/>
        <v>456957</v>
      </c>
      <c r="I153" s="15">
        <v>1229134</v>
      </c>
      <c r="J153" s="16">
        <v>1</v>
      </c>
      <c r="K153" s="14">
        <f t="shared" si="13"/>
        <v>430368</v>
      </c>
      <c r="L153" s="14">
        <f t="shared" si="14"/>
        <v>887325</v>
      </c>
    </row>
    <row r="154" spans="1:12" s="5" customFormat="1" x14ac:dyDescent="0.25">
      <c r="A154" s="18"/>
      <c r="B154" s="12"/>
      <c r="C154" s="13">
        <f>SUM(C5:C153)</f>
        <v>151523.12999999998</v>
      </c>
      <c r="D154" s="14">
        <f>SUM(D5:D153)</f>
        <v>195112668.60044995</v>
      </c>
      <c r="E154" s="15">
        <f t="shared" ref="E154:F154" si="15">SUM(E5:E153)</f>
        <v>46787073.839999989</v>
      </c>
      <c r="F154" s="15">
        <f t="shared" si="15"/>
        <v>79069206</v>
      </c>
      <c r="G154" s="16"/>
      <c r="H154" s="14">
        <f>SUM(H5:H153)</f>
        <v>30252729</v>
      </c>
      <c r="I154" s="15">
        <f>SUM(I5:I153)</f>
        <v>79989929</v>
      </c>
      <c r="J154" s="16"/>
      <c r="K154" s="14">
        <f>SUM(K5:K153)</f>
        <v>28675020</v>
      </c>
      <c r="L154" s="14">
        <f>SUM(L5:L153)</f>
        <v>58927749</v>
      </c>
    </row>
  </sheetData>
  <sortState xmlns:xlrd2="http://schemas.microsoft.com/office/spreadsheetml/2017/richdata2" ref="A5:R153">
    <sortCondition ref="A5:A153"/>
  </sortState>
  <pageMargins left="0.2" right="0.2" top="0.39" bottom="0.28999999999999998" header="0.17" footer="0.17"/>
  <pageSetup scale="91" fitToHeight="0" orientation="landscape" horizontalDpi="4294967292" r:id="rId1"/>
  <headerFooter alignWithMargins="0">
    <oddFooter>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FY2022 SE Aid</vt:lpstr>
      <vt:lpstr>'FY2022 SE Aid'!Print_Area</vt:lpstr>
      <vt:lpstr>'FY2022 SE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2022-01-11T23:19:33Z</cp:lastPrinted>
  <dcterms:created xsi:type="dcterms:W3CDTF">2022-01-11T23:07:34Z</dcterms:created>
  <dcterms:modified xsi:type="dcterms:W3CDTF">2022-01-11T23:19:37Z</dcterms:modified>
</cp:coreProperties>
</file>