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0 Legislation\"/>
    </mc:Choice>
  </mc:AlternateContent>
  <xr:revisionPtr revIDLastSave="0" documentId="8_{D000A787-5223-4B47-8D86-53F974369A3B}" xr6:coauthVersionLast="41" xr6:coauthVersionMax="41" xr10:uidLastSave="{00000000-0000-0000-0000-000000000000}"/>
  <bookViews>
    <workbookView xWindow="-120" yWindow="-120" windowWidth="29040" windowHeight="15840" xr2:uid="{0927B824-C0E1-4B57-876B-1542A61B90BB}"/>
  </bookViews>
  <sheets>
    <sheet name="OTHR REV 2021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'OTHR REV 2021'!$A$3:$J$153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'OTHR REV 2021'!$A$4:$J$160</definedName>
    <definedName name="_xlnm.Print_Titles" localSheetId="0">'OTHR REV 2021'!$1:$3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3" i="1" l="1"/>
  <c r="J49" i="1" l="1"/>
  <c r="J130" i="1"/>
  <c r="J46" i="1"/>
  <c r="J80" i="1"/>
  <c r="J111" i="1"/>
  <c r="J38" i="1"/>
  <c r="J143" i="1"/>
  <c r="J6" i="1"/>
  <c r="J127" i="1"/>
  <c r="J76" i="1"/>
  <c r="J108" i="1"/>
  <c r="J66" i="1"/>
  <c r="J45" i="1"/>
  <c r="G145" i="1"/>
  <c r="J145" i="1" s="1"/>
  <c r="G17" i="1"/>
  <c r="J17" i="1" s="1"/>
  <c r="G138" i="1"/>
  <c r="J138" i="1" s="1"/>
  <c r="G66" i="1"/>
  <c r="G110" i="1"/>
  <c r="J110" i="1" s="1"/>
  <c r="G74" i="1"/>
  <c r="J74" i="1" s="1"/>
  <c r="G151" i="1"/>
  <c r="J151" i="1" s="1"/>
  <c r="G115" i="1"/>
  <c r="J115" i="1" s="1"/>
  <c r="F156" i="1"/>
  <c r="F160" i="1" s="1"/>
  <c r="F141" i="1" s="1"/>
  <c r="H153" i="1"/>
  <c r="E153" i="1"/>
  <c r="D153" i="1"/>
  <c r="C153" i="1"/>
  <c r="F131" i="1"/>
  <c r="G131" i="1" s="1"/>
  <c r="J131" i="1" s="1"/>
  <c r="F107" i="1"/>
  <c r="F42" i="1"/>
  <c r="F152" i="1"/>
  <c r="F59" i="1"/>
  <c r="G59" i="1" s="1"/>
  <c r="J59" i="1" s="1"/>
  <c r="F100" i="1"/>
  <c r="G100" i="1" s="1"/>
  <c r="J100" i="1" s="1"/>
  <c r="F120" i="1"/>
  <c r="G120" i="1" s="1"/>
  <c r="J120" i="1" s="1"/>
  <c r="F35" i="1"/>
  <c r="G35" i="1" s="1"/>
  <c r="J35" i="1" s="1"/>
  <c r="F47" i="1"/>
  <c r="F14" i="1"/>
  <c r="F6" i="1"/>
  <c r="G6" i="1" s="1"/>
  <c r="F135" i="1"/>
  <c r="G135" i="1" s="1"/>
  <c r="J135" i="1" s="1"/>
  <c r="F109" i="1"/>
  <c r="G109" i="1" s="1"/>
  <c r="J109" i="1" s="1"/>
  <c r="F91" i="1"/>
  <c r="G91" i="1" s="1"/>
  <c r="J91" i="1" s="1"/>
  <c r="F27" i="1"/>
  <c r="G27" i="1" s="1"/>
  <c r="J27" i="1" s="1"/>
  <c r="F32" i="1"/>
  <c r="F149" i="1"/>
  <c r="G149" i="1" s="1"/>
  <c r="J149" i="1" s="1"/>
  <c r="F5" i="1"/>
  <c r="G5" i="1" s="1"/>
  <c r="J5" i="1" s="1"/>
  <c r="F127" i="1"/>
  <c r="G127" i="1" s="1"/>
  <c r="F105" i="1"/>
  <c r="F72" i="1"/>
  <c r="F115" i="1"/>
  <c r="F40" i="1"/>
  <c r="G40" i="1" s="1"/>
  <c r="J40" i="1" s="1"/>
  <c r="F118" i="1"/>
  <c r="F151" i="1"/>
  <c r="F148" i="1"/>
  <c r="G148" i="1" s="1"/>
  <c r="J148" i="1" s="1"/>
  <c r="F128" i="1"/>
  <c r="F116" i="1"/>
  <c r="G116" i="1" s="1"/>
  <c r="J116" i="1" s="1"/>
  <c r="F123" i="1"/>
  <c r="F60" i="1"/>
  <c r="G60" i="1" s="1"/>
  <c r="J60" i="1" s="1"/>
  <c r="F86" i="1"/>
  <c r="G86" i="1" s="1"/>
  <c r="J86" i="1" s="1"/>
  <c r="F16" i="1"/>
  <c r="G16" i="1" s="1"/>
  <c r="J16" i="1" s="1"/>
  <c r="F137" i="1"/>
  <c r="G137" i="1" s="1"/>
  <c r="J137" i="1" s="1"/>
  <c r="F114" i="1"/>
  <c r="F103" i="1"/>
  <c r="F71" i="1"/>
  <c r="F41" i="1"/>
  <c r="G41" i="1" s="1"/>
  <c r="J41" i="1" s="1"/>
  <c r="F31" i="1"/>
  <c r="G31" i="1" s="1"/>
  <c r="J31" i="1" s="1"/>
  <c r="F54" i="1"/>
  <c r="G54" i="1" s="1"/>
  <c r="J54" i="1" s="1"/>
  <c r="F144" i="1"/>
  <c r="G144" i="1" s="1"/>
  <c r="J144" i="1" s="1"/>
  <c r="F133" i="1"/>
  <c r="G133" i="1" s="1"/>
  <c r="J133" i="1" s="1"/>
  <c r="F121" i="1"/>
  <c r="F58" i="1"/>
  <c r="F37" i="1"/>
  <c r="F19" i="1"/>
  <c r="G19" i="1" s="1"/>
  <c r="J19" i="1" s="1"/>
  <c r="F11" i="1"/>
  <c r="G11" i="1" s="1"/>
  <c r="J11" i="1" s="1"/>
  <c r="F75" i="1"/>
  <c r="G75" i="1" s="1"/>
  <c r="J75" i="1" s="1"/>
  <c r="F146" i="1"/>
  <c r="G146" i="1" s="1"/>
  <c r="J146" i="1" s="1"/>
  <c r="F52" i="1"/>
  <c r="F95" i="1"/>
  <c r="F84" i="1"/>
  <c r="F21" i="1"/>
  <c r="G21" i="1" s="1"/>
  <c r="J21" i="1" s="1"/>
  <c r="F88" i="1"/>
  <c r="G88" i="1" s="1"/>
  <c r="J88" i="1" s="1"/>
  <c r="F51" i="1"/>
  <c r="G51" i="1" s="1"/>
  <c r="J51" i="1" s="1"/>
  <c r="F92" i="1"/>
  <c r="G92" i="1" s="1"/>
  <c r="J92" i="1" s="1"/>
  <c r="F101" i="1"/>
  <c r="F24" i="1"/>
  <c r="F89" i="1"/>
  <c r="F129" i="1"/>
  <c r="G129" i="1" s="1"/>
  <c r="J129" i="1" s="1"/>
  <c r="F87" i="1"/>
  <c r="G87" i="1" s="1"/>
  <c r="J87" i="1" s="1"/>
  <c r="F67" i="1"/>
  <c r="G67" i="1" s="1"/>
  <c r="J67" i="1" s="1"/>
  <c r="F25" i="1"/>
  <c r="G25" i="1" s="1"/>
  <c r="J25" i="1" s="1"/>
  <c r="F126" i="1"/>
  <c r="F85" i="1"/>
  <c r="F108" i="1"/>
  <c r="G108" i="1" s="1"/>
  <c r="F117" i="1"/>
  <c r="G117" i="1" s="1"/>
  <c r="J117" i="1" s="1"/>
  <c r="F90" i="1"/>
  <c r="F29" i="1"/>
  <c r="F83" i="1"/>
  <c r="G83" i="1" s="1"/>
  <c r="J83" i="1" s="1"/>
  <c r="F36" i="1"/>
  <c r="G36" i="1" s="1"/>
  <c r="J36" i="1" s="1"/>
  <c r="F8" i="1"/>
  <c r="G8" i="1" s="1"/>
  <c r="J8" i="1" s="1"/>
  <c r="F80" i="1"/>
  <c r="G80" i="1" s="1"/>
  <c r="F143" i="1"/>
  <c r="G143" i="1" s="1"/>
  <c r="F81" i="1"/>
  <c r="F70" i="1"/>
  <c r="F132" i="1"/>
  <c r="G132" i="1" s="1"/>
  <c r="J132" i="1" s="1"/>
  <c r="F110" i="1"/>
  <c r="F96" i="1"/>
  <c r="G96" i="1" s="1"/>
  <c r="J96" i="1" s="1"/>
  <c r="F57" i="1"/>
  <c r="G57" i="1" s="1"/>
  <c r="J57" i="1" s="1"/>
  <c r="F111" i="1"/>
  <c r="G111" i="1" s="1"/>
  <c r="F20" i="1"/>
  <c r="F65" i="1"/>
  <c r="G65" i="1" s="1"/>
  <c r="J65" i="1" s="1"/>
  <c r="F98" i="1"/>
  <c r="F64" i="1"/>
  <c r="G64" i="1" s="1"/>
  <c r="J64" i="1" s="1"/>
  <c r="F49" i="1"/>
  <c r="G49" i="1" s="1"/>
  <c r="F26" i="1"/>
  <c r="G26" i="1" s="1"/>
  <c r="J26" i="1" s="1"/>
  <c r="F63" i="1"/>
  <c r="G63" i="1" s="1"/>
  <c r="J63" i="1" s="1"/>
  <c r="F125" i="1"/>
  <c r="G125" i="1" s="1"/>
  <c r="J125" i="1" s="1"/>
  <c r="F61" i="1"/>
  <c r="G61" i="1" s="1"/>
  <c r="J61" i="1" s="1"/>
  <c r="F23" i="1"/>
  <c r="G23" i="1" s="1"/>
  <c r="J23" i="1" s="1"/>
  <c r="F15" i="1"/>
  <c r="G15" i="1" s="1"/>
  <c r="J15" i="1" s="1"/>
  <c r="F53" i="1"/>
  <c r="G53" i="1" s="1"/>
  <c r="J53" i="1" s="1"/>
  <c r="F106" i="1"/>
  <c r="G106" i="1" s="1"/>
  <c r="J106" i="1" s="1"/>
  <c r="F73" i="1"/>
  <c r="G73" i="1" s="1"/>
  <c r="J73" i="1" s="1"/>
  <c r="F44" i="1"/>
  <c r="G44" i="1" s="1"/>
  <c r="J44" i="1" s="1"/>
  <c r="F77" i="1"/>
  <c r="G77" i="1" s="1"/>
  <c r="J77" i="1" s="1"/>
  <c r="F45" i="1"/>
  <c r="G45" i="1" s="1"/>
  <c r="F18" i="1"/>
  <c r="F33" i="1"/>
  <c r="G33" i="1" s="1"/>
  <c r="J33" i="1" s="1"/>
  <c r="F9" i="1"/>
  <c r="F130" i="1"/>
  <c r="G130" i="1" s="1"/>
  <c r="F43" i="1"/>
  <c r="G43" i="1" s="1"/>
  <c r="J43" i="1" s="1"/>
  <c r="F142" i="1"/>
  <c r="G142" i="1" s="1"/>
  <c r="J142" i="1" s="1"/>
  <c r="F140" i="1"/>
  <c r="F102" i="1"/>
  <c r="F99" i="1"/>
  <c r="G99" i="1" s="1"/>
  <c r="J99" i="1" s="1"/>
  <c r="F50" i="1"/>
  <c r="F46" i="1"/>
  <c r="G46" i="1" s="1"/>
  <c r="F34" i="1"/>
  <c r="G34" i="1" s="1"/>
  <c r="J34" i="1" s="1"/>
  <c r="F124" i="1"/>
  <c r="G124" i="1" s="1"/>
  <c r="J124" i="1" s="1"/>
  <c r="F94" i="1"/>
  <c r="F93" i="1"/>
  <c r="G93" i="1" s="1"/>
  <c r="J93" i="1" s="1"/>
  <c r="F139" i="1"/>
  <c r="G139" i="1" s="1"/>
  <c r="J139" i="1" s="1"/>
  <c r="F68" i="1"/>
  <c r="G68" i="1" s="1"/>
  <c r="J68" i="1" s="1"/>
  <c r="F55" i="1"/>
  <c r="G55" i="1" s="1"/>
  <c r="J55" i="1" s="1"/>
  <c r="F78" i="1"/>
  <c r="G78" i="1" s="1"/>
  <c r="J78" i="1" s="1"/>
  <c r="F134" i="1"/>
  <c r="G134" i="1" s="1"/>
  <c r="J134" i="1" s="1"/>
  <c r="F147" i="1"/>
  <c r="G147" i="1" s="1"/>
  <c r="J147" i="1" s="1"/>
  <c r="F30" i="1"/>
  <c r="G30" i="1" s="1"/>
  <c r="J30" i="1" s="1"/>
  <c r="F113" i="1"/>
  <c r="F136" i="1"/>
  <c r="G136" i="1" s="1"/>
  <c r="J136" i="1" s="1"/>
  <c r="F7" i="1"/>
  <c r="G7" i="1" s="1"/>
  <c r="J7" i="1" s="1"/>
  <c r="F69" i="1"/>
  <c r="F104" i="1"/>
  <c r="F12" i="1"/>
  <c r="G12" i="1" s="1"/>
  <c r="J12" i="1" s="1"/>
  <c r="F82" i="1"/>
  <c r="G82" i="1" s="1"/>
  <c r="J82" i="1" s="1"/>
  <c r="F28" i="1"/>
  <c r="F62" i="1"/>
  <c r="F138" i="1"/>
  <c r="F56" i="1"/>
  <c r="G56" i="1" s="1"/>
  <c r="J56" i="1" s="1"/>
  <c r="F4" i="1"/>
  <c r="G4" i="1" s="1"/>
  <c r="J4" i="1" s="1"/>
  <c r="F38" i="1"/>
  <c r="G38" i="1" s="1"/>
  <c r="F122" i="1"/>
  <c r="G122" i="1" s="1"/>
  <c r="J122" i="1" s="1"/>
  <c r="F48" i="1"/>
  <c r="F22" i="1"/>
  <c r="G22" i="1" s="1"/>
  <c r="J22" i="1" s="1"/>
  <c r="F119" i="1"/>
  <c r="F17" i="1"/>
  <c r="F10" i="1"/>
  <c r="G10" i="1" s="1"/>
  <c r="J10" i="1" s="1"/>
  <c r="F13" i="1"/>
  <c r="G13" i="1" s="1"/>
  <c r="J13" i="1" s="1"/>
  <c r="F150" i="1"/>
  <c r="F79" i="1"/>
  <c r="G79" i="1" s="1"/>
  <c r="J79" i="1" s="1"/>
  <c r="F76" i="1"/>
  <c r="G76" i="1" s="1"/>
  <c r="F112" i="1"/>
  <c r="G112" i="1" s="1"/>
  <c r="J112" i="1" s="1"/>
  <c r="G9" i="1" l="1"/>
  <c r="J9" i="1" s="1"/>
  <c r="G50" i="1"/>
  <c r="J50" i="1" s="1"/>
  <c r="G32" i="1"/>
  <c r="J32" i="1" s="1"/>
  <c r="G118" i="1"/>
  <c r="J118" i="1" s="1"/>
  <c r="G126" i="1"/>
  <c r="J126" i="1" s="1"/>
  <c r="G69" i="1"/>
  <c r="J69" i="1" s="1"/>
  <c r="G47" i="1"/>
  <c r="J47" i="1" s="1"/>
  <c r="G101" i="1"/>
  <c r="J101" i="1" s="1"/>
  <c r="G85" i="1"/>
  <c r="J85" i="1" s="1"/>
  <c r="G104" i="1"/>
  <c r="J104" i="1" s="1"/>
  <c r="G150" i="1"/>
  <c r="J150" i="1" s="1"/>
  <c r="G107" i="1"/>
  <c r="J107" i="1" s="1"/>
  <c r="G14" i="1"/>
  <c r="J14" i="1" s="1"/>
  <c r="G52" i="1"/>
  <c r="J52" i="1" s="1"/>
  <c r="G24" i="1"/>
  <c r="J24" i="1" s="1"/>
  <c r="G42" i="1"/>
  <c r="J42" i="1" s="1"/>
  <c r="G128" i="1"/>
  <c r="J128" i="1" s="1"/>
  <c r="G114" i="1"/>
  <c r="J114" i="1" s="1"/>
  <c r="G121" i="1"/>
  <c r="J121" i="1" s="1"/>
  <c r="G95" i="1"/>
  <c r="J95" i="1" s="1"/>
  <c r="G89" i="1"/>
  <c r="J89" i="1" s="1"/>
  <c r="G81" i="1"/>
  <c r="J81" i="1" s="1"/>
  <c r="G20" i="1"/>
  <c r="J20" i="1" s="1"/>
  <c r="G94" i="1"/>
  <c r="J94" i="1" s="1"/>
  <c r="G48" i="1"/>
  <c r="J48" i="1" s="1"/>
  <c r="G152" i="1"/>
  <c r="J152" i="1" s="1"/>
  <c r="G105" i="1"/>
  <c r="J105" i="1" s="1"/>
  <c r="G103" i="1"/>
  <c r="J103" i="1" s="1"/>
  <c r="G58" i="1"/>
  <c r="J58" i="1" s="1"/>
  <c r="G84" i="1"/>
  <c r="J84" i="1" s="1"/>
  <c r="G90" i="1"/>
  <c r="J90" i="1" s="1"/>
  <c r="G70" i="1"/>
  <c r="J70" i="1" s="1"/>
  <c r="G140" i="1"/>
  <c r="J140" i="1" s="1"/>
  <c r="G28" i="1"/>
  <c r="J28" i="1" s="1"/>
  <c r="G72" i="1"/>
  <c r="J72" i="1" s="1"/>
  <c r="G123" i="1"/>
  <c r="J123" i="1" s="1"/>
  <c r="G71" i="1"/>
  <c r="J71" i="1" s="1"/>
  <c r="G37" i="1"/>
  <c r="J37" i="1" s="1"/>
  <c r="G29" i="1"/>
  <c r="J29" i="1" s="1"/>
  <c r="G98" i="1"/>
  <c r="J98" i="1" s="1"/>
  <c r="G18" i="1"/>
  <c r="J18" i="1" s="1"/>
  <c r="G102" i="1"/>
  <c r="J102" i="1" s="1"/>
  <c r="G141" i="1"/>
  <c r="J141" i="1" s="1"/>
  <c r="G113" i="1"/>
  <c r="J113" i="1" s="1"/>
  <c r="G62" i="1"/>
  <c r="J62" i="1" s="1"/>
  <c r="G119" i="1"/>
  <c r="J119" i="1" s="1"/>
  <c r="F158" i="1"/>
  <c r="F39" i="1" s="1"/>
  <c r="F159" i="1"/>
  <c r="F97" i="1" s="1"/>
  <c r="G97" i="1" l="1"/>
  <c r="J97" i="1" s="1"/>
  <c r="G39" i="1"/>
  <c r="G153" i="1" l="1"/>
  <c r="J39" i="1"/>
  <c r="J15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Leiferman, Bobbi</author>
  </authors>
  <commentList>
    <comment ref="F39" authorId="0" shapeId="0" xr:uid="{74E490AB-FB47-41AE-8D42-A4C5EE098E04}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Deuel Original Base:  $307,946.59</t>
        </r>
      </text>
    </comment>
    <comment ref="F66" authorId="0" shapeId="0" xr:uid="{FE886822-2F71-4FED-BFEB-1739E091EDCF}">
      <text>
        <r>
          <rPr>
            <sz val="9"/>
            <color indexed="81"/>
            <rFont val="Tahoma"/>
            <family val="2"/>
          </rPr>
          <t>As per SDCL 13-13-10.1 (6A)</t>
        </r>
      </text>
    </comment>
    <comment ref="F74" authorId="0" shapeId="0" xr:uid="{10BA538A-2183-44B9-8273-18292990CD23}">
      <text>
        <r>
          <rPr>
            <sz val="9"/>
            <color indexed="81"/>
            <rFont val="Tahoma"/>
            <family val="2"/>
          </rPr>
          <t>As per SDCL 13-13-10.1 (6A)</t>
        </r>
      </text>
    </comment>
    <comment ref="F97" authorId="0" shapeId="0" xr:uid="{5DF49255-21B1-4362-AA8F-030E2A9CF613}">
      <text>
        <r>
          <rPr>
            <sz val="9"/>
            <color indexed="81"/>
            <rFont val="Tahoma"/>
            <family val="2"/>
          </rPr>
          <t>Base amount adjusted to include proportionate share from Grant-Deuel dissolution:
Milbank Original Base:  440,440.14</t>
        </r>
      </text>
    </comment>
    <comment ref="F141" authorId="0" shapeId="0" xr:uid="{7F94F71A-337C-45A4-B60E-E65F2AEFDEDB}">
      <text>
        <r>
          <rPr>
            <sz val="9"/>
            <color indexed="81"/>
            <rFont val="Tahoma"/>
            <family val="2"/>
          </rPr>
          <t xml:space="preserve">Base amount adjusted to include proportionate share from Grant-Deuel dissolution:
Waverly Original Base:  135,485.69
</t>
        </r>
      </text>
    </comment>
    <comment ref="F145" authorId="0" shapeId="0" xr:uid="{A8B99B58-E776-4082-8573-5E6D20E0F7AE}">
      <text>
        <r>
          <rPr>
            <sz val="9"/>
            <color indexed="81"/>
            <rFont val="Tahoma"/>
            <family val="2"/>
          </rPr>
          <t>As per SDCL 13-13-10.1 (6A)</t>
        </r>
      </text>
    </comment>
  </commentList>
</comments>
</file>

<file path=xl/sharedStrings.xml><?xml version="1.0" encoding="utf-8"?>
<sst xmlns="http://schemas.openxmlformats.org/spreadsheetml/2006/main" count="170" uniqueCount="168">
  <si>
    <t xml:space="preserve"> </t>
  </si>
  <si>
    <t>Base Amount</t>
  </si>
  <si>
    <t>Dist#</t>
  </si>
  <si>
    <t>District Name</t>
  </si>
  <si>
    <t>2013 Apportioned Funds</t>
  </si>
  <si>
    <t>2014 Apportioned Funds</t>
  </si>
  <si>
    <t>2015 Apportioned Funds</t>
  </si>
  <si>
    <t>Greatest of 2013, 2014 or 2015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</si>
  <si>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</si>
  <si>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</si>
  <si>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</si>
  <si>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</si>
  <si>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</si>
  <si>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</si>
  <si>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</si>
  <si>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</si>
  <si>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</si>
  <si>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</si>
  <si>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</si>
  <si>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</si>
  <si>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Area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</si>
  <si>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</si>
  <si>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</si>
  <si>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</si>
  <si>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</si>
  <si>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</si>
  <si>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</si>
  <si>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</si>
  <si>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</si>
  <si>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</si>
  <si>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</si>
  <si>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Community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</si>
  <si>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</si>
  <si>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</si>
  <si>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</si>
  <si>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</si>
  <si>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</si>
  <si>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</si>
  <si>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</si>
  <si>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</si>
  <si>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</si>
  <si>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</si>
  <si>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</si>
  <si>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</si>
  <si>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</si>
  <si>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</si>
  <si>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</si>
  <si>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</si>
  <si>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</si>
  <si>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</si>
  <si>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</si>
  <si>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</si>
  <si>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</si>
  <si>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</si>
  <si>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</si>
  <si>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</si>
  <si>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</si>
  <si>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</si>
  <si>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</si>
  <si>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</si>
  <si>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</si>
  <si>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</si>
  <si>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Schools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</si>
  <si>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</si>
  <si>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</si>
  <si>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</si>
  <si>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</si>
  <si>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</si>
  <si>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</si>
  <si>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</si>
  <si>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</si>
  <si>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</si>
  <si>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</si>
  <si>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</si>
  <si>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</si>
  <si>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</si>
  <si>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</si>
  <si>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</si>
  <si>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</si>
  <si>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</si>
  <si>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</si>
  <si>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</si>
  <si>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</si>
  <si>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</si>
  <si>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</si>
  <si>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</si>
  <si>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</si>
  <si>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</si>
  <si>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Area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</si>
  <si>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</si>
  <si>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</si>
  <si>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</si>
  <si>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</si>
  <si>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</si>
  <si>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</si>
  <si>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</si>
  <si>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</si>
  <si>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</si>
  <si>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</si>
  <si>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</si>
  <si>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</si>
  <si>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</si>
  <si>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</si>
  <si>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</si>
  <si>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</si>
  <si>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</si>
  <si>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</si>
  <si>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</si>
  <si>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</si>
  <si>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</si>
  <si>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</si>
  <si>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</si>
  <si>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</si>
  <si>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</si>
  <si>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</si>
  <si>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</si>
  <si>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</si>
  <si>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</si>
  <si>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</si>
  <si>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</si>
  <si>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</si>
  <si>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</si>
  <si>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Area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</si>
  <si>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</si>
  <si>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</si>
  <si>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</si>
  <si>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</si>
  <si>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</si>
  <si>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</si>
  <si>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</si>
  <si>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</si>
  <si>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</si>
  <si>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</si>
  <si>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</si>
  <si>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</si>
  <si>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</si>
  <si>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</si>
  <si>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</si>
  <si>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</si>
  <si>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</si>
  <si>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</si>
  <si>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</si>
  <si>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</si>
  <si>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</si>
  <si>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</si>
  <si>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Viborg-Hurley 60-6</t>
  </si>
  <si>
    <t>Alcester-Hudson 61-1</t>
  </si>
  <si>
    <t>Beresford 61-2</t>
  </si>
  <si>
    <t>Elk Point-Jefferson 61-7</t>
  </si>
  <si>
    <t>Dakota Valley 61-8</t>
  </si>
  <si>
    <t>Selby Area 62-5</t>
  </si>
  <si>
    <t>Mobridge-Pollock 62-6</t>
  </si>
  <si>
    <t>Gayville-Volin 63-1</t>
  </si>
  <si>
    <t>Yankton 63-3</t>
  </si>
  <si>
    <t>Dupree 64-2</t>
  </si>
  <si>
    <t>Oglala Lakota 65-1</t>
  </si>
  <si>
    <t>Todd County 66-1</t>
  </si>
  <si>
    <t>Statewide Amount</t>
  </si>
  <si>
    <t>Grant-Deuel 25-3</t>
  </si>
  <si>
    <t>Deuel - 20%</t>
  </si>
  <si>
    <t>Milbank - 69%</t>
  </si>
  <si>
    <t>Waverly - 11%</t>
  </si>
  <si>
    <t xml:space="preserve"> 40% of Base Amount
FY2021 State Aid</t>
  </si>
  <si>
    <t>2019 Apportioned Funds</t>
  </si>
  <si>
    <t>FY2021 Other Revenue Equalization</t>
  </si>
  <si>
    <t>2019 
Wind Farm Exclusions</t>
  </si>
  <si>
    <t>FY2021
 Total Local Effort from Other Revenue</t>
  </si>
  <si>
    <t>as of 12/9/2019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</si>
</sst>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ndara"/>
      <family val="2"/>
    </font>
    <font>
      <b/>
      <sz val="12"/>
      <name val="Gill Sans MT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sz val="11"/>
      <name val="Gill Sans MT"/>
      <family val="2"/>
    </font>
    <font>
      <sz val="10"/>
      <color theme="0"/>
      <name val="Gill Sans MT"/>
      <family val="2"/>
    </font>
    <font>
      <sz val="10"/>
      <color indexed="8"/>
      <name val="Arial"/>
      <family val="2"/>
    </font>
    <font>
      <sz val="10"/>
      <color indexed="8"/>
      <name val="Gill Sans MT"/>
      <family val="2"/>
    </font>
    <font>
      <sz val="10"/>
      <color theme="0"/>
      <name val="Ebrima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sz val="8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0"/>
      </patternFill>
    </fill>
    <fill>
      <patternFill patternType="solid">
        <fgColor theme="5" tint="-0.249977111117893"/>
        <bgColor indexed="0"/>
      </patternFill>
    </fill>
    <fill>
      <patternFill patternType="solid">
        <fgColor theme="9" tint="-0.249977111117893"/>
        <bgColor indexed="0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164" fontId="4" fillId="0" borderId="0" xfId="1" applyNumberFormat="1" applyFont="1"/>
    <xf numFmtId="0" fontId="1" fillId="0" borderId="0" xfId="1"/>
    <xf numFmtId="164" fontId="6" fillId="0" borderId="0" xfId="1" applyNumberFormat="1" applyFont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9" fillId="2" borderId="1" xfId="3" applyFont="1" applyFill="1" applyBorder="1" applyAlignment="1">
      <alignment horizontal="center" wrapText="1"/>
    </xf>
    <xf numFmtId="164" fontId="9" fillId="2" borderId="1" xfId="3" applyNumberFormat="1" applyFont="1" applyFill="1" applyBorder="1" applyAlignment="1">
      <alignment horizontal="center" wrapText="1"/>
    </xf>
    <xf numFmtId="164" fontId="7" fillId="3" borderId="1" xfId="3" applyNumberFormat="1" applyFont="1" applyFill="1" applyBorder="1" applyAlignment="1">
      <alignment horizontal="center" wrapText="1"/>
    </xf>
    <xf numFmtId="164" fontId="10" fillId="4" borderId="1" xfId="3" applyNumberFormat="1" applyFont="1" applyFill="1" applyBorder="1" applyAlignment="1">
      <alignment horizontal="center" wrapText="1"/>
    </xf>
    <xf numFmtId="164" fontId="7" fillId="4" borderId="1" xfId="3" applyNumberFormat="1" applyFont="1" applyFill="1" applyBorder="1" applyAlignment="1">
      <alignment horizontal="center" wrapText="1"/>
    </xf>
    <xf numFmtId="0" fontId="1" fillId="0" borderId="0" xfId="1" applyAlignment="1">
      <alignment wrapText="1"/>
    </xf>
    <xf numFmtId="0" fontId="9" fillId="0" borderId="1" xfId="3" applyFont="1" applyFill="1" applyBorder="1" applyAlignment="1">
      <alignment horizontal="right"/>
    </xf>
    <xf numFmtId="0" fontId="9" fillId="0" borderId="1" xfId="3" applyFont="1" applyFill="1" applyBorder="1" applyAlignment="1"/>
    <xf numFmtId="164" fontId="4" fillId="0" borderId="1" xfId="1" applyNumberFormat="1" applyFont="1" applyFill="1" applyBorder="1"/>
    <xf numFmtId="164" fontId="4" fillId="5" borderId="1" xfId="1" applyNumberFormat="1" applyFont="1" applyFill="1" applyBorder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/>
    <xf numFmtId="0" fontId="4" fillId="0" borderId="0" xfId="1" applyFont="1"/>
    <xf numFmtId="0" fontId="11" fillId="0" borderId="0" xfId="1" applyNumberFormat="1" applyFont="1" applyBorder="1"/>
    <xf numFmtId="165" fontId="4" fillId="0" borderId="0" xfId="1" applyNumberFormat="1" applyFont="1"/>
    <xf numFmtId="0" fontId="2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4" fontId="4" fillId="0" borderId="0" xfId="1" applyNumberFormat="1" applyFont="1" applyBorder="1"/>
    <xf numFmtId="9" fontId="4" fillId="0" borderId="0" xfId="2" applyFont="1" applyBorder="1" applyAlignment="1">
      <alignment horizontal="center"/>
    </xf>
    <xf numFmtId="0" fontId="1" fillId="0" borderId="0" xfId="1" applyBorder="1"/>
    <xf numFmtId="0" fontId="5" fillId="0" borderId="2" xfId="1" applyFont="1" applyFill="1" applyBorder="1" applyAlignment="1">
      <alignment wrapText="1"/>
    </xf>
    <xf numFmtId="0" fontId="13" fillId="0" borderId="2" xfId="1" applyFont="1" applyFill="1" applyBorder="1" applyAlignment="1"/>
    <xf numFmtId="164" fontId="4" fillId="0" borderId="0" xfId="1" applyNumberFormat="1" applyFont="1" applyFill="1" applyBorder="1"/>
    <xf numFmtId="164" fontId="4" fillId="0" borderId="3" xfId="1" applyNumberFormat="1" applyFont="1" applyFill="1" applyBorder="1"/>
  </cellXfs>
  <cellStyles count="4">
    <cellStyle name="Normal" xfId="0" builtinId="0"/>
    <cellStyle name="Normal 14" xfId="1" xr:uid="{78112A9C-1D9D-4293-AF61-9FEFEC6CD746}"/>
    <cellStyle name="Normal_Sheet1" xfId="3" xr:uid="{A8A4716C-E4B2-4AE5-97E0-B6A55E87C88E}"/>
    <cellStyle name="Percent 2" xfId="2" xr:uid="{50EA914B-1FB3-4A91-A263-4FAD303F2F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104775</xdr:colOff>
      <xdr:row>0</xdr:row>
      <xdr:rowOff>28575</xdr:rowOff>
    </xdr:from>
    <xdr:ext cx="2061179" cy="457200"/>
    <xdr:pic>
      <xdr:nvPicPr>
        <xdr:cNvPr id="2" name="Picture 1">
          <a:extLst>
            <a:ext uri="{FF2B5EF4-FFF2-40B4-BE49-F238E27FC236}">
              <a16:creationId xmlns:a16="http://schemas.microsoft.com/office/drawing/2014/main" id="{A863579F-427D-47EE-97CE-A67269C4E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72300" y="28575"/>
          <a:ext cx="2061179" cy="4572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E6FC-0F33-43A1-B954-1C5681099632}">
  <sheetPr>
    <pageSetUpPr fitToPage="1"/>
  </sheetPr>
  <dimension ref="A1:J160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I14" sqref="I14"/>
    </sheetView>
  </sheetViews>
  <sheetFormatPr defaultColWidth="8.85546875" defaultRowHeight="15.75" x14ac:dyDescent="0.3"/>
  <cols>
    <col min="1" max="1" width="12.140625" style="2" customWidth="1"/>
    <col min="2" max="2" width="22.85546875" style="2" bestFit="1" customWidth="1"/>
    <col min="3" max="3" width="13" style="1" customWidth="1"/>
    <col min="4" max="4" width="12.28515625" style="1" customWidth="1"/>
    <col min="5" max="5" width="15" style="1" customWidth="1"/>
    <col min="6" max="6" width="14.7109375" style="1" bestFit="1" customWidth="1"/>
    <col min="7" max="7" width="15" style="1" bestFit="1" customWidth="1"/>
    <col min="8" max="8" width="10.85546875" style="1" bestFit="1" customWidth="1"/>
    <col min="9" max="9" width="10.85546875" style="1" customWidth="1"/>
    <col min="10" max="10" width="15" style="1" bestFit="1" customWidth="1"/>
    <col min="11" max="16384" width="8.85546875" style="2"/>
  </cols>
  <sheetData>
    <row r="1" spans="1:10" s="25" customFormat="1" ht="24.75" customHeight="1" x14ac:dyDescent="0.4">
      <c r="A1" s="21" t="s">
        <v>164</v>
      </c>
      <c r="B1" s="22"/>
      <c r="C1" s="23"/>
      <c r="D1" s="23"/>
      <c r="E1" s="23"/>
      <c r="F1" s="23"/>
      <c r="G1" s="24"/>
      <c r="H1" s="23"/>
      <c r="I1" s="23"/>
      <c r="J1" s="23"/>
    </row>
    <row r="2" spans="1:10" ht="17.25" x14ac:dyDescent="0.35">
      <c r="A2" s="27" t="s">
        <v>167</v>
      </c>
      <c r="B2" s="26" t="s">
        <v>0</v>
      </c>
      <c r="F2" s="3" t="s">
        <v>1</v>
      </c>
      <c r="G2" s="3"/>
      <c r="H2" s="4"/>
      <c r="I2" s="4"/>
      <c r="J2" s="4"/>
    </row>
    <row r="3" spans="1:10" s="10" customFormat="1" ht="61.5" customHeight="1" x14ac:dyDescent="0.3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162</v>
      </c>
      <c r="H3" s="9" t="s">
        <v>163</v>
      </c>
      <c r="I3" s="9" t="s">
        <v>165</v>
      </c>
      <c r="J3" s="9" t="s">
        <v>166</v>
      </c>
    </row>
    <row r="4" spans="1:10" x14ac:dyDescent="0.3">
      <c r="A4" s="11">
        <v>6001</v>
      </c>
      <c r="B4" s="12" t="s">
        <v>21</v>
      </c>
      <c r="C4" s="13">
        <v>1721682.35</v>
      </c>
      <c r="D4" s="13">
        <v>1406786.8599999999</v>
      </c>
      <c r="E4" s="13">
        <v>1455023.73</v>
      </c>
      <c r="F4" s="13">
        <f t="shared" ref="F4:F38" si="0">MAX(C4:E4)</f>
        <v>1721682.35</v>
      </c>
      <c r="G4" s="13">
        <f t="shared" ref="G4:G35" si="1">F4*0.4</f>
        <v>688672.94000000006</v>
      </c>
      <c r="H4" s="13">
        <v>1478225.56</v>
      </c>
      <c r="I4" s="13">
        <v>0</v>
      </c>
      <c r="J4" s="13">
        <f>IF((H4-I4)&gt;G4,H4-I4-G4,0)</f>
        <v>789552.62</v>
      </c>
    </row>
    <row r="5" spans="1:10" x14ac:dyDescent="0.3">
      <c r="A5" s="11">
        <v>58003</v>
      </c>
      <c r="B5" s="12" t="s">
        <v>139</v>
      </c>
      <c r="C5" s="13">
        <v>367489.17000000004</v>
      </c>
      <c r="D5" s="13">
        <v>243359.58000000002</v>
      </c>
      <c r="E5" s="13">
        <v>301416.82</v>
      </c>
      <c r="F5" s="13">
        <f t="shared" si="0"/>
        <v>367489.17000000004</v>
      </c>
      <c r="G5" s="13">
        <f t="shared" si="1"/>
        <v>146995.66800000003</v>
      </c>
      <c r="H5" s="13">
        <v>275443.44</v>
      </c>
      <c r="I5" s="13">
        <v>0</v>
      </c>
      <c r="J5" s="13">
        <f t="shared" ref="J5:J68" si="2">IF((H5-I5)&gt;G5,H5-I5-G5,0)</f>
        <v>128447.77199999997</v>
      </c>
    </row>
    <row r="6" spans="1:10" x14ac:dyDescent="0.3">
      <c r="A6" s="11">
        <v>61001</v>
      </c>
      <c r="B6" s="12" t="s">
        <v>146</v>
      </c>
      <c r="C6" s="13">
        <v>214117.72000000003</v>
      </c>
      <c r="D6" s="13">
        <v>232292.44</v>
      </c>
      <c r="E6" s="13">
        <v>240423.17</v>
      </c>
      <c r="F6" s="13">
        <f t="shared" si="0"/>
        <v>240423.17</v>
      </c>
      <c r="G6" s="13">
        <f t="shared" si="1"/>
        <v>96169.268000000011</v>
      </c>
      <c r="H6" s="13">
        <v>170214.83000000002</v>
      </c>
      <c r="I6" s="13">
        <v>0</v>
      </c>
      <c r="J6" s="13">
        <f t="shared" si="2"/>
        <v>74045.562000000005</v>
      </c>
    </row>
    <row r="7" spans="1:10" x14ac:dyDescent="0.3">
      <c r="A7" s="11">
        <v>11001</v>
      </c>
      <c r="B7" s="12" t="s">
        <v>30</v>
      </c>
      <c r="C7" s="13">
        <v>153578.08000000002</v>
      </c>
      <c r="D7" s="13">
        <v>84285.540000000008</v>
      </c>
      <c r="E7" s="13">
        <v>98042.92</v>
      </c>
      <c r="F7" s="13">
        <f t="shared" si="0"/>
        <v>153578.08000000002</v>
      </c>
      <c r="G7" s="13">
        <f t="shared" si="1"/>
        <v>61431.232000000011</v>
      </c>
      <c r="H7" s="13">
        <v>133432.84000000003</v>
      </c>
      <c r="I7" s="13">
        <v>0</v>
      </c>
      <c r="J7" s="13">
        <f t="shared" si="2"/>
        <v>72001.608000000007</v>
      </c>
    </row>
    <row r="8" spans="1:10" x14ac:dyDescent="0.3">
      <c r="A8" s="11">
        <v>38001</v>
      </c>
      <c r="B8" s="12" t="s">
        <v>85</v>
      </c>
      <c r="C8" s="13">
        <v>157847.29999999999</v>
      </c>
      <c r="D8" s="13">
        <v>150887.54</v>
      </c>
      <c r="E8" s="13">
        <v>124191.48000000001</v>
      </c>
      <c r="F8" s="13">
        <f t="shared" si="0"/>
        <v>157847.29999999999</v>
      </c>
      <c r="G8" s="13">
        <f t="shared" si="1"/>
        <v>63138.92</v>
      </c>
      <c r="H8" s="13">
        <v>115391.6</v>
      </c>
      <c r="I8" s="13">
        <v>0</v>
      </c>
      <c r="J8" s="13">
        <f t="shared" si="2"/>
        <v>52252.680000000008</v>
      </c>
    </row>
    <row r="9" spans="1:10" x14ac:dyDescent="0.3">
      <c r="A9" s="11">
        <v>21001</v>
      </c>
      <c r="B9" s="12" t="s">
        <v>54</v>
      </c>
      <c r="C9" s="13">
        <v>73304.179999999993</v>
      </c>
      <c r="D9" s="13">
        <v>70429.539999999994</v>
      </c>
      <c r="E9" s="13">
        <v>78885.41</v>
      </c>
      <c r="F9" s="13">
        <f t="shared" si="0"/>
        <v>78885.41</v>
      </c>
      <c r="G9" s="13">
        <f t="shared" si="1"/>
        <v>31554.164000000004</v>
      </c>
      <c r="H9" s="13">
        <v>72638.790000000008</v>
      </c>
      <c r="I9" s="13">
        <v>0</v>
      </c>
      <c r="J9" s="13">
        <f t="shared" si="2"/>
        <v>41084.626000000004</v>
      </c>
    </row>
    <row r="10" spans="1:10" x14ac:dyDescent="0.3">
      <c r="A10" s="11">
        <v>4001</v>
      </c>
      <c r="B10" s="12" t="s">
        <v>14</v>
      </c>
      <c r="C10" s="13">
        <v>64899.78</v>
      </c>
      <c r="D10" s="13">
        <v>105628.35</v>
      </c>
      <c r="E10" s="13">
        <v>80739.78</v>
      </c>
      <c r="F10" s="13">
        <f t="shared" si="0"/>
        <v>105628.35</v>
      </c>
      <c r="G10" s="13">
        <f t="shared" si="1"/>
        <v>42251.340000000004</v>
      </c>
      <c r="H10" s="13">
        <v>71036.81</v>
      </c>
      <c r="I10" s="13">
        <v>0</v>
      </c>
      <c r="J10" s="13">
        <f t="shared" si="2"/>
        <v>28785.469999999994</v>
      </c>
    </row>
    <row r="11" spans="1:10" x14ac:dyDescent="0.3">
      <c r="A11" s="11">
        <v>49001</v>
      </c>
      <c r="B11" s="12" t="s">
        <v>110</v>
      </c>
      <c r="C11" s="13">
        <v>146195.69</v>
      </c>
      <c r="D11" s="13">
        <v>199363.94</v>
      </c>
      <c r="E11" s="13">
        <v>195620.13999999998</v>
      </c>
      <c r="F11" s="13">
        <f t="shared" si="0"/>
        <v>199363.94</v>
      </c>
      <c r="G11" s="13">
        <f t="shared" si="1"/>
        <v>79745.576000000001</v>
      </c>
      <c r="H11" s="13">
        <v>121566.93</v>
      </c>
      <c r="I11" s="13">
        <v>0</v>
      </c>
      <c r="J11" s="13">
        <f t="shared" si="2"/>
        <v>41821.353999999992</v>
      </c>
    </row>
    <row r="12" spans="1:10" x14ac:dyDescent="0.3">
      <c r="A12" s="11">
        <v>9001</v>
      </c>
      <c r="B12" s="12" t="s">
        <v>27</v>
      </c>
      <c r="C12" s="13">
        <v>267909.48</v>
      </c>
      <c r="D12" s="13">
        <v>282499.05</v>
      </c>
      <c r="E12" s="13">
        <v>327439.45</v>
      </c>
      <c r="F12" s="13">
        <f t="shared" si="0"/>
        <v>327439.45</v>
      </c>
      <c r="G12" s="13">
        <f t="shared" si="1"/>
        <v>130975.78000000001</v>
      </c>
      <c r="H12" s="13">
        <v>293799.37</v>
      </c>
      <c r="I12" s="13">
        <v>0</v>
      </c>
      <c r="J12" s="13">
        <f t="shared" si="2"/>
        <v>162823.58999999997</v>
      </c>
    </row>
    <row r="13" spans="1:10" x14ac:dyDescent="0.3">
      <c r="A13" s="11">
        <v>3001</v>
      </c>
      <c r="B13" s="12" t="s">
        <v>13</v>
      </c>
      <c r="C13" s="13">
        <v>207533.7</v>
      </c>
      <c r="D13" s="13">
        <v>209752.88000000003</v>
      </c>
      <c r="E13" s="13">
        <v>230384.32</v>
      </c>
      <c r="F13" s="13">
        <f t="shared" si="0"/>
        <v>230384.32</v>
      </c>
      <c r="G13" s="13">
        <f t="shared" si="1"/>
        <v>92153.728000000003</v>
      </c>
      <c r="H13" s="13">
        <v>205636.34</v>
      </c>
      <c r="I13" s="13">
        <v>0</v>
      </c>
      <c r="J13" s="13">
        <f t="shared" si="2"/>
        <v>113482.61199999999</v>
      </c>
    </row>
    <row r="14" spans="1:10" x14ac:dyDescent="0.3">
      <c r="A14" s="11">
        <v>61002</v>
      </c>
      <c r="B14" s="12" t="s">
        <v>147</v>
      </c>
      <c r="C14" s="13">
        <v>209443.65999999997</v>
      </c>
      <c r="D14" s="13">
        <v>192341.08000000002</v>
      </c>
      <c r="E14" s="13">
        <v>199701.80000000002</v>
      </c>
      <c r="F14" s="13">
        <f t="shared" si="0"/>
        <v>209443.65999999997</v>
      </c>
      <c r="G14" s="13">
        <f t="shared" si="1"/>
        <v>83777.463999999993</v>
      </c>
      <c r="H14" s="13">
        <v>213244.39</v>
      </c>
      <c r="I14" s="13">
        <v>0</v>
      </c>
      <c r="J14" s="13">
        <f t="shared" si="2"/>
        <v>129466.92600000002</v>
      </c>
    </row>
    <row r="15" spans="1:10" x14ac:dyDescent="0.3">
      <c r="A15" s="11">
        <v>25001</v>
      </c>
      <c r="B15" s="12" t="s">
        <v>63</v>
      </c>
      <c r="C15" s="13">
        <v>36207.39</v>
      </c>
      <c r="D15" s="13">
        <v>26092.43</v>
      </c>
      <c r="E15" s="13">
        <v>31841.29</v>
      </c>
      <c r="F15" s="13">
        <f t="shared" si="0"/>
        <v>36207.39</v>
      </c>
      <c r="G15" s="13">
        <f t="shared" si="1"/>
        <v>14482.956</v>
      </c>
      <c r="H15" s="13">
        <v>41598.429999999993</v>
      </c>
      <c r="I15" s="13">
        <v>0</v>
      </c>
      <c r="J15" s="13">
        <f t="shared" si="2"/>
        <v>27115.473999999995</v>
      </c>
    </row>
    <row r="16" spans="1:10" x14ac:dyDescent="0.3">
      <c r="A16" s="11">
        <v>52001</v>
      </c>
      <c r="B16" s="12" t="s">
        <v>124</v>
      </c>
      <c r="C16" s="13">
        <v>121514.08999999998</v>
      </c>
      <c r="D16" s="13">
        <v>91737.84</v>
      </c>
      <c r="E16" s="13">
        <v>138489.27000000002</v>
      </c>
      <c r="F16" s="13">
        <f t="shared" si="0"/>
        <v>138489.27000000002</v>
      </c>
      <c r="G16" s="13">
        <f t="shared" si="1"/>
        <v>55395.708000000013</v>
      </c>
      <c r="H16" s="13">
        <v>117216.26999999999</v>
      </c>
      <c r="I16" s="13">
        <v>0</v>
      </c>
      <c r="J16" s="13">
        <f t="shared" si="2"/>
        <v>61820.561999999976</v>
      </c>
    </row>
    <row r="17" spans="1:10" x14ac:dyDescent="0.3">
      <c r="A17" s="11">
        <v>4002</v>
      </c>
      <c r="B17" s="12" t="s">
        <v>15</v>
      </c>
      <c r="C17" s="13">
        <v>250989.35</v>
      </c>
      <c r="D17" s="13">
        <v>185913.4</v>
      </c>
      <c r="E17" s="13">
        <v>182127.80000000002</v>
      </c>
      <c r="F17" s="13">
        <f t="shared" si="0"/>
        <v>250989.35</v>
      </c>
      <c r="G17" s="13">
        <f t="shared" si="1"/>
        <v>100395.74</v>
      </c>
      <c r="H17" s="13">
        <v>206492.77000000002</v>
      </c>
      <c r="I17" s="13">
        <v>0</v>
      </c>
      <c r="J17" s="13">
        <f t="shared" si="2"/>
        <v>106097.03000000001</v>
      </c>
    </row>
    <row r="18" spans="1:10" x14ac:dyDescent="0.3">
      <c r="A18" s="11">
        <v>22001</v>
      </c>
      <c r="B18" s="12" t="s">
        <v>56</v>
      </c>
      <c r="C18" s="13">
        <v>73519.41</v>
      </c>
      <c r="D18" s="13">
        <v>46261.48</v>
      </c>
      <c r="E18" s="13">
        <v>62854.489999999991</v>
      </c>
      <c r="F18" s="13">
        <f t="shared" si="0"/>
        <v>73519.41</v>
      </c>
      <c r="G18" s="13">
        <f t="shared" si="1"/>
        <v>29407.764000000003</v>
      </c>
      <c r="H18" s="13">
        <v>85347.74</v>
      </c>
      <c r="I18" s="13">
        <v>0</v>
      </c>
      <c r="J18" s="13">
        <f t="shared" si="2"/>
        <v>55939.976000000002</v>
      </c>
    </row>
    <row r="19" spans="1:10" x14ac:dyDescent="0.3">
      <c r="A19" s="11">
        <v>49002</v>
      </c>
      <c r="B19" s="12" t="s">
        <v>111</v>
      </c>
      <c r="C19" s="13">
        <v>1885622</v>
      </c>
      <c r="D19" s="13">
        <v>1311793.27</v>
      </c>
      <c r="E19" s="13">
        <v>1364840.64</v>
      </c>
      <c r="F19" s="13">
        <f t="shared" si="0"/>
        <v>1885622</v>
      </c>
      <c r="G19" s="13">
        <f t="shared" si="1"/>
        <v>754248.8</v>
      </c>
      <c r="H19" s="13">
        <v>1452930.04</v>
      </c>
      <c r="I19" s="13">
        <v>0</v>
      </c>
      <c r="J19" s="13">
        <f t="shared" si="2"/>
        <v>698681.24</v>
      </c>
    </row>
    <row r="20" spans="1:10" x14ac:dyDescent="0.3">
      <c r="A20" s="11">
        <v>30003</v>
      </c>
      <c r="B20" s="12" t="s">
        <v>74</v>
      </c>
      <c r="C20" s="13">
        <v>172327.17999999996</v>
      </c>
      <c r="D20" s="13">
        <v>110069.63999999998</v>
      </c>
      <c r="E20" s="13">
        <v>105507.04</v>
      </c>
      <c r="F20" s="13">
        <f t="shared" si="0"/>
        <v>172327.17999999996</v>
      </c>
      <c r="G20" s="13">
        <f t="shared" si="1"/>
        <v>68930.871999999988</v>
      </c>
      <c r="H20" s="13">
        <v>110312.71</v>
      </c>
      <c r="I20" s="13">
        <v>0</v>
      </c>
      <c r="J20" s="13">
        <f t="shared" si="2"/>
        <v>41381.838000000018</v>
      </c>
    </row>
    <row r="21" spans="1:10" x14ac:dyDescent="0.3">
      <c r="A21" s="11">
        <v>45004</v>
      </c>
      <c r="B21" s="12" t="s">
        <v>104</v>
      </c>
      <c r="C21" s="13">
        <v>340440.27999999997</v>
      </c>
      <c r="D21" s="13">
        <v>278885.68</v>
      </c>
      <c r="E21" s="13">
        <v>324562.76</v>
      </c>
      <c r="F21" s="13">
        <f t="shared" si="0"/>
        <v>340440.27999999997</v>
      </c>
      <c r="G21" s="13">
        <f t="shared" si="1"/>
        <v>136176.11199999999</v>
      </c>
      <c r="H21" s="13">
        <v>441855.06</v>
      </c>
      <c r="I21" s="13">
        <v>0</v>
      </c>
      <c r="J21" s="13">
        <f t="shared" si="2"/>
        <v>305678.94799999997</v>
      </c>
    </row>
    <row r="22" spans="1:10" x14ac:dyDescent="0.3">
      <c r="A22" s="11">
        <v>5001</v>
      </c>
      <c r="B22" s="12" t="s">
        <v>17</v>
      </c>
      <c r="C22" s="13">
        <v>1377585.45</v>
      </c>
      <c r="D22" s="13">
        <v>953593.04999999993</v>
      </c>
      <c r="E22" s="13">
        <v>952176.94</v>
      </c>
      <c r="F22" s="13">
        <f t="shared" si="0"/>
        <v>1377585.45</v>
      </c>
      <c r="G22" s="13">
        <f t="shared" si="1"/>
        <v>551034.18000000005</v>
      </c>
      <c r="H22" s="13">
        <v>1093024.6499999999</v>
      </c>
      <c r="I22" s="13">
        <v>0</v>
      </c>
      <c r="J22" s="13">
        <f t="shared" si="2"/>
        <v>541990.46999999986</v>
      </c>
    </row>
    <row r="23" spans="1:10" x14ac:dyDescent="0.3">
      <c r="A23" s="11">
        <v>26002</v>
      </c>
      <c r="B23" s="12" t="s">
        <v>65</v>
      </c>
      <c r="C23" s="13">
        <v>153893.02000000002</v>
      </c>
      <c r="D23" s="13">
        <v>85754.91</v>
      </c>
      <c r="E23" s="13">
        <v>81374.41</v>
      </c>
      <c r="F23" s="13">
        <f t="shared" si="0"/>
        <v>153893.02000000002</v>
      </c>
      <c r="G23" s="13">
        <f t="shared" si="1"/>
        <v>61557.208000000013</v>
      </c>
      <c r="H23" s="13">
        <v>97410.61</v>
      </c>
      <c r="I23" s="13">
        <v>0</v>
      </c>
      <c r="J23" s="13">
        <f t="shared" si="2"/>
        <v>35853.401999999987</v>
      </c>
    </row>
    <row r="24" spans="1:10" x14ac:dyDescent="0.3">
      <c r="A24" s="11">
        <v>43001</v>
      </c>
      <c r="B24" s="12" t="s">
        <v>99</v>
      </c>
      <c r="C24" s="13">
        <v>103082.46</v>
      </c>
      <c r="D24" s="13">
        <v>70488.09</v>
      </c>
      <c r="E24" s="13">
        <v>65090.789999999994</v>
      </c>
      <c r="F24" s="13">
        <f t="shared" si="0"/>
        <v>103082.46</v>
      </c>
      <c r="G24" s="13">
        <f t="shared" si="1"/>
        <v>41232.984000000004</v>
      </c>
      <c r="H24" s="13">
        <v>81692.62</v>
      </c>
      <c r="I24" s="13">
        <v>0</v>
      </c>
      <c r="J24" s="13">
        <f t="shared" si="2"/>
        <v>40459.635999999991</v>
      </c>
    </row>
    <row r="25" spans="1:10" x14ac:dyDescent="0.3">
      <c r="A25" s="11">
        <v>41001</v>
      </c>
      <c r="B25" s="12" t="s">
        <v>94</v>
      </c>
      <c r="C25" s="13">
        <v>443031.13999999996</v>
      </c>
      <c r="D25" s="13">
        <v>301684.27999999997</v>
      </c>
      <c r="E25" s="13">
        <v>272708.68000000005</v>
      </c>
      <c r="F25" s="13">
        <f t="shared" si="0"/>
        <v>443031.13999999996</v>
      </c>
      <c r="G25" s="13">
        <f t="shared" si="1"/>
        <v>177212.45600000001</v>
      </c>
      <c r="H25" s="13">
        <v>302191.05</v>
      </c>
      <c r="I25" s="13">
        <v>0</v>
      </c>
      <c r="J25" s="13">
        <f t="shared" si="2"/>
        <v>124978.59399999998</v>
      </c>
    </row>
    <row r="26" spans="1:10" x14ac:dyDescent="0.3">
      <c r="A26" s="11">
        <v>28001</v>
      </c>
      <c r="B26" s="12" t="s">
        <v>69</v>
      </c>
      <c r="C26" s="13">
        <v>84865.01</v>
      </c>
      <c r="D26" s="13">
        <v>120788.74</v>
      </c>
      <c r="E26" s="13">
        <v>95571.040000000008</v>
      </c>
      <c r="F26" s="13">
        <f t="shared" si="0"/>
        <v>120788.74</v>
      </c>
      <c r="G26" s="13">
        <f t="shared" si="1"/>
        <v>48315.496000000006</v>
      </c>
      <c r="H26" s="13">
        <v>103815.36</v>
      </c>
      <c r="I26" s="13">
        <v>0</v>
      </c>
      <c r="J26" s="13">
        <f t="shared" si="2"/>
        <v>55499.863999999994</v>
      </c>
    </row>
    <row r="27" spans="1:10" x14ac:dyDescent="0.3">
      <c r="A27" s="11">
        <v>60001</v>
      </c>
      <c r="B27" s="12" t="s">
        <v>142</v>
      </c>
      <c r="C27" s="13">
        <v>87636.14</v>
      </c>
      <c r="D27" s="13">
        <v>77204.239999999991</v>
      </c>
      <c r="E27" s="13">
        <v>60553.440000000002</v>
      </c>
      <c r="F27" s="13">
        <f t="shared" si="0"/>
        <v>87636.14</v>
      </c>
      <c r="G27" s="13">
        <f t="shared" si="1"/>
        <v>35054.455999999998</v>
      </c>
      <c r="H27" s="13">
        <v>85614.209999999992</v>
      </c>
      <c r="I27" s="13">
        <v>0</v>
      </c>
      <c r="J27" s="13">
        <f t="shared" si="2"/>
        <v>50559.753999999994</v>
      </c>
    </row>
    <row r="28" spans="1:10" x14ac:dyDescent="0.3">
      <c r="A28" s="11">
        <v>7001</v>
      </c>
      <c r="B28" s="12" t="s">
        <v>25</v>
      </c>
      <c r="C28" s="13">
        <v>217424.36</v>
      </c>
      <c r="D28" s="13">
        <v>456857.65</v>
      </c>
      <c r="E28" s="13">
        <v>388412.38</v>
      </c>
      <c r="F28" s="13">
        <f t="shared" si="0"/>
        <v>456857.65</v>
      </c>
      <c r="G28" s="13">
        <f t="shared" si="1"/>
        <v>182743.06000000003</v>
      </c>
      <c r="H28" s="13">
        <v>396188.8</v>
      </c>
      <c r="I28" s="13">
        <v>0</v>
      </c>
      <c r="J28" s="13">
        <f t="shared" si="2"/>
        <v>213445.73999999996</v>
      </c>
    </row>
    <row r="29" spans="1:10" x14ac:dyDescent="0.3">
      <c r="A29" s="11">
        <v>39001</v>
      </c>
      <c r="B29" s="12" t="s">
        <v>88</v>
      </c>
      <c r="C29" s="13">
        <v>377689.21</v>
      </c>
      <c r="D29" s="13">
        <v>255845.65000000002</v>
      </c>
      <c r="E29" s="13">
        <v>266085.03000000003</v>
      </c>
      <c r="F29" s="13">
        <f t="shared" si="0"/>
        <v>377689.21</v>
      </c>
      <c r="G29" s="13">
        <f t="shared" si="1"/>
        <v>151075.68400000001</v>
      </c>
      <c r="H29" s="13">
        <v>248938.21000000002</v>
      </c>
      <c r="I29" s="13">
        <v>0</v>
      </c>
      <c r="J29" s="13">
        <f t="shared" si="2"/>
        <v>97862.526000000013</v>
      </c>
    </row>
    <row r="30" spans="1:10" x14ac:dyDescent="0.3">
      <c r="A30" s="11">
        <v>12002</v>
      </c>
      <c r="B30" s="12" t="s">
        <v>33</v>
      </c>
      <c r="C30" s="13">
        <v>286326.61</v>
      </c>
      <c r="D30" s="13">
        <v>214770.24</v>
      </c>
      <c r="E30" s="13">
        <v>234864.96000000002</v>
      </c>
      <c r="F30" s="13">
        <f t="shared" si="0"/>
        <v>286326.61</v>
      </c>
      <c r="G30" s="13">
        <f t="shared" si="1"/>
        <v>114530.644</v>
      </c>
      <c r="H30" s="13">
        <v>276920.18</v>
      </c>
      <c r="I30" s="13">
        <v>0</v>
      </c>
      <c r="J30" s="13">
        <f t="shared" si="2"/>
        <v>162389.53599999999</v>
      </c>
    </row>
    <row r="31" spans="1:10" x14ac:dyDescent="0.3">
      <c r="A31" s="11">
        <v>50005</v>
      </c>
      <c r="B31" s="12" t="s">
        <v>118</v>
      </c>
      <c r="C31" s="13">
        <v>129273.28</v>
      </c>
      <c r="D31" s="13">
        <v>91802.25</v>
      </c>
      <c r="E31" s="13">
        <v>95902.91</v>
      </c>
      <c r="F31" s="13">
        <f t="shared" si="0"/>
        <v>129273.28</v>
      </c>
      <c r="G31" s="13">
        <f t="shared" si="1"/>
        <v>51709.312000000005</v>
      </c>
      <c r="H31" s="13">
        <v>103497.85</v>
      </c>
      <c r="I31" s="13">
        <v>0</v>
      </c>
      <c r="J31" s="13">
        <f t="shared" si="2"/>
        <v>51788.538</v>
      </c>
    </row>
    <row r="32" spans="1:10" x14ac:dyDescent="0.3">
      <c r="A32" s="11">
        <v>59003</v>
      </c>
      <c r="B32" s="12" t="s">
        <v>141</v>
      </c>
      <c r="C32" s="13">
        <v>140988.79999999999</v>
      </c>
      <c r="D32" s="13">
        <v>99276.53</v>
      </c>
      <c r="E32" s="13">
        <v>71406.290000000008</v>
      </c>
      <c r="F32" s="13">
        <f t="shared" si="0"/>
        <v>140988.79999999999</v>
      </c>
      <c r="G32" s="13">
        <f t="shared" si="1"/>
        <v>56395.519999999997</v>
      </c>
      <c r="H32" s="13">
        <v>83210.28</v>
      </c>
      <c r="I32" s="13">
        <v>0</v>
      </c>
      <c r="J32" s="13">
        <f t="shared" si="2"/>
        <v>26814.760000000002</v>
      </c>
    </row>
    <row r="33" spans="1:10" x14ac:dyDescent="0.3">
      <c r="A33" s="11">
        <v>21003</v>
      </c>
      <c r="B33" s="12" t="s">
        <v>55</v>
      </c>
      <c r="C33" s="13">
        <v>203032.28</v>
      </c>
      <c r="D33" s="13">
        <v>154125.30000000002</v>
      </c>
      <c r="E33" s="13">
        <v>172417.58000000002</v>
      </c>
      <c r="F33" s="13">
        <f t="shared" si="0"/>
        <v>203032.28</v>
      </c>
      <c r="G33" s="13">
        <f t="shared" si="1"/>
        <v>81212.912000000011</v>
      </c>
      <c r="H33" s="13">
        <v>167690.97</v>
      </c>
      <c r="I33" s="13">
        <v>0</v>
      </c>
      <c r="J33" s="13">
        <f t="shared" si="2"/>
        <v>86478.05799999999</v>
      </c>
    </row>
    <row r="34" spans="1:10" x14ac:dyDescent="0.3">
      <c r="A34" s="11">
        <v>16001</v>
      </c>
      <c r="B34" s="12" t="s">
        <v>44</v>
      </c>
      <c r="C34" s="13">
        <v>586860.45000000007</v>
      </c>
      <c r="D34" s="13">
        <v>480548.74</v>
      </c>
      <c r="E34" s="13">
        <v>493950.84</v>
      </c>
      <c r="F34" s="13">
        <f t="shared" si="0"/>
        <v>586860.45000000007</v>
      </c>
      <c r="G34" s="13">
        <f t="shared" si="1"/>
        <v>234744.18000000005</v>
      </c>
      <c r="H34" s="13">
        <v>451721.26</v>
      </c>
      <c r="I34" s="13">
        <v>0</v>
      </c>
      <c r="J34" s="13">
        <f t="shared" si="2"/>
        <v>216977.07999999996</v>
      </c>
    </row>
    <row r="35" spans="1:10" x14ac:dyDescent="0.3">
      <c r="A35" s="11">
        <v>61008</v>
      </c>
      <c r="B35" s="12" t="s">
        <v>149</v>
      </c>
      <c r="C35" s="13">
        <v>378343.66000000003</v>
      </c>
      <c r="D35" s="13">
        <v>326265.37</v>
      </c>
      <c r="E35" s="13">
        <v>361386.92</v>
      </c>
      <c r="F35" s="13">
        <f t="shared" si="0"/>
        <v>378343.66000000003</v>
      </c>
      <c r="G35" s="13">
        <f t="shared" si="1"/>
        <v>151337.46400000001</v>
      </c>
      <c r="H35" s="13">
        <v>389075.33</v>
      </c>
      <c r="I35" s="13">
        <v>0</v>
      </c>
      <c r="J35" s="13">
        <f t="shared" si="2"/>
        <v>237737.86600000001</v>
      </c>
    </row>
    <row r="36" spans="1:10" x14ac:dyDescent="0.3">
      <c r="A36" s="11">
        <v>38002</v>
      </c>
      <c r="B36" s="12" t="s">
        <v>86</v>
      </c>
      <c r="C36" s="13">
        <v>142292.78</v>
      </c>
      <c r="D36" s="13">
        <v>106990.26</v>
      </c>
      <c r="E36" s="13">
        <v>118860.31999999999</v>
      </c>
      <c r="F36" s="13">
        <f t="shared" si="0"/>
        <v>142292.78</v>
      </c>
      <c r="G36" s="13">
        <f t="shared" ref="G36:G67" si="3">F36*0.4</f>
        <v>56917.112000000001</v>
      </c>
      <c r="H36" s="13">
        <v>115428.79000000001</v>
      </c>
      <c r="I36" s="13">
        <v>0</v>
      </c>
      <c r="J36" s="13">
        <f t="shared" si="2"/>
        <v>58511.678000000007</v>
      </c>
    </row>
    <row r="37" spans="1:10" x14ac:dyDescent="0.3">
      <c r="A37" s="11">
        <v>49003</v>
      </c>
      <c r="B37" s="12" t="s">
        <v>112</v>
      </c>
      <c r="C37" s="13">
        <v>427706.11</v>
      </c>
      <c r="D37" s="13">
        <v>437442.68</v>
      </c>
      <c r="E37" s="13">
        <v>437599.94</v>
      </c>
      <c r="F37" s="13">
        <f t="shared" si="0"/>
        <v>437599.94</v>
      </c>
      <c r="G37" s="13">
        <f t="shared" si="3"/>
        <v>175039.97600000002</v>
      </c>
      <c r="H37" s="13">
        <v>372835.83999999997</v>
      </c>
      <c r="I37" s="13">
        <v>0</v>
      </c>
      <c r="J37" s="13">
        <f t="shared" si="2"/>
        <v>197795.86399999994</v>
      </c>
    </row>
    <row r="38" spans="1:10" x14ac:dyDescent="0.3">
      <c r="A38" s="11">
        <v>5006</v>
      </c>
      <c r="B38" s="12" t="s">
        <v>20</v>
      </c>
      <c r="C38" s="13">
        <v>697580.89</v>
      </c>
      <c r="D38" s="13">
        <v>583574</v>
      </c>
      <c r="E38" s="13">
        <v>592837.16</v>
      </c>
      <c r="F38" s="13">
        <f t="shared" si="0"/>
        <v>697580.89</v>
      </c>
      <c r="G38" s="13">
        <f t="shared" si="3"/>
        <v>279032.35600000003</v>
      </c>
      <c r="H38" s="13">
        <v>598580.53999999992</v>
      </c>
      <c r="I38" s="13">
        <v>0</v>
      </c>
      <c r="J38" s="13">
        <f t="shared" si="2"/>
        <v>319548.18399999989</v>
      </c>
    </row>
    <row r="39" spans="1:10" x14ac:dyDescent="0.3">
      <c r="A39" s="11">
        <v>19004</v>
      </c>
      <c r="B39" s="12" t="s">
        <v>51</v>
      </c>
      <c r="C39" s="13">
        <v>307946.58999999997</v>
      </c>
      <c r="D39" s="13">
        <v>254050.78999999998</v>
      </c>
      <c r="E39" s="13">
        <v>281602.71000000002</v>
      </c>
      <c r="F39" s="14">
        <f>MAX(C39:E39)+$F$158</f>
        <v>328985.21199999994</v>
      </c>
      <c r="G39" s="13">
        <f t="shared" si="3"/>
        <v>131594.08479999998</v>
      </c>
      <c r="H39" s="13">
        <v>299706.65999999997</v>
      </c>
      <c r="I39" s="13">
        <v>0</v>
      </c>
      <c r="J39" s="13">
        <f t="shared" si="2"/>
        <v>168112.57519999999</v>
      </c>
    </row>
    <row r="40" spans="1:10" x14ac:dyDescent="0.3">
      <c r="A40" s="11">
        <v>56002</v>
      </c>
      <c r="B40" s="12" t="s">
        <v>134</v>
      </c>
      <c r="C40" s="13">
        <v>67783.930000000008</v>
      </c>
      <c r="D40" s="13">
        <v>83019.7</v>
      </c>
      <c r="E40" s="13">
        <v>157905.22999999998</v>
      </c>
      <c r="F40" s="13">
        <f t="shared" ref="F40:F65" si="4">MAX(C40:E40)</f>
        <v>157905.22999999998</v>
      </c>
      <c r="G40" s="13">
        <f t="shared" si="3"/>
        <v>63162.091999999997</v>
      </c>
      <c r="H40" s="13">
        <v>93459.39</v>
      </c>
      <c r="I40" s="13">
        <v>0</v>
      </c>
      <c r="J40" s="13">
        <f t="shared" si="2"/>
        <v>30297.298000000003</v>
      </c>
    </row>
    <row r="41" spans="1:10" x14ac:dyDescent="0.3">
      <c r="A41" s="11">
        <v>51001</v>
      </c>
      <c r="B41" s="12" t="s">
        <v>119</v>
      </c>
      <c r="C41" s="13">
        <v>515663.59</v>
      </c>
      <c r="D41" s="13">
        <v>492442.89999999997</v>
      </c>
      <c r="E41" s="13">
        <v>512852.7</v>
      </c>
      <c r="F41" s="13">
        <f t="shared" si="4"/>
        <v>515663.59</v>
      </c>
      <c r="G41" s="13">
        <f t="shared" si="3"/>
        <v>206265.43600000002</v>
      </c>
      <c r="H41" s="13">
        <v>417510.26</v>
      </c>
      <c r="I41" s="13">
        <v>0</v>
      </c>
      <c r="J41" s="13">
        <f t="shared" si="2"/>
        <v>211244.82399999999</v>
      </c>
    </row>
    <row r="42" spans="1:10" x14ac:dyDescent="0.3">
      <c r="A42" s="11">
        <v>64002</v>
      </c>
      <c r="B42" s="12" t="s">
        <v>154</v>
      </c>
      <c r="C42" s="13">
        <v>118510.51</v>
      </c>
      <c r="D42" s="13">
        <v>509077.22</v>
      </c>
      <c r="E42" s="13">
        <v>191005.33000000002</v>
      </c>
      <c r="F42" s="13">
        <f t="shared" si="4"/>
        <v>509077.22</v>
      </c>
      <c r="G42" s="13">
        <f t="shared" si="3"/>
        <v>203630.88800000001</v>
      </c>
      <c r="H42" s="13">
        <v>142554.31</v>
      </c>
      <c r="I42" s="13">
        <v>0</v>
      </c>
      <c r="J42" s="13">
        <f t="shared" si="2"/>
        <v>0</v>
      </c>
    </row>
    <row r="43" spans="1:10" x14ac:dyDescent="0.3">
      <c r="A43" s="11">
        <v>20001</v>
      </c>
      <c r="B43" s="12" t="s">
        <v>52</v>
      </c>
      <c r="C43" s="13">
        <v>127778.52</v>
      </c>
      <c r="D43" s="13">
        <v>200861.26</v>
      </c>
      <c r="E43" s="13">
        <v>145612.22999999998</v>
      </c>
      <c r="F43" s="13">
        <f t="shared" si="4"/>
        <v>200861.26</v>
      </c>
      <c r="G43" s="13">
        <f t="shared" si="3"/>
        <v>80344.504000000015</v>
      </c>
      <c r="H43" s="13">
        <v>120447.41</v>
      </c>
      <c r="I43" s="13">
        <v>0</v>
      </c>
      <c r="J43" s="13">
        <f t="shared" si="2"/>
        <v>40102.905999999988</v>
      </c>
    </row>
    <row r="44" spans="1:10" x14ac:dyDescent="0.3">
      <c r="A44" s="11">
        <v>23001</v>
      </c>
      <c r="B44" s="12" t="s">
        <v>59</v>
      </c>
      <c r="C44" s="13">
        <v>64642.55</v>
      </c>
      <c r="D44" s="13">
        <v>64151.8</v>
      </c>
      <c r="E44" s="13">
        <v>61812.770000000004</v>
      </c>
      <c r="F44" s="13">
        <f t="shared" si="4"/>
        <v>64642.55</v>
      </c>
      <c r="G44" s="13">
        <f t="shared" si="3"/>
        <v>25857.020000000004</v>
      </c>
      <c r="H44" s="13">
        <v>63676.990000000005</v>
      </c>
      <c r="I44" s="13">
        <v>0</v>
      </c>
      <c r="J44" s="13">
        <f t="shared" si="2"/>
        <v>37819.97</v>
      </c>
    </row>
    <row r="45" spans="1:10" x14ac:dyDescent="0.3">
      <c r="A45" s="11">
        <v>22005</v>
      </c>
      <c r="B45" s="12" t="s">
        <v>57</v>
      </c>
      <c r="C45" s="13">
        <v>140415.15</v>
      </c>
      <c r="D45" s="13">
        <v>120428.15000000001</v>
      </c>
      <c r="E45" s="13">
        <v>89957.39</v>
      </c>
      <c r="F45" s="13">
        <f t="shared" si="4"/>
        <v>140415.15</v>
      </c>
      <c r="G45" s="13">
        <f t="shared" si="3"/>
        <v>56166.06</v>
      </c>
      <c r="H45" s="13">
        <v>106235.09999999998</v>
      </c>
      <c r="I45" s="13">
        <v>0</v>
      </c>
      <c r="J45" s="13">
        <f t="shared" si="2"/>
        <v>50069.039999999979</v>
      </c>
    </row>
    <row r="46" spans="1:10" x14ac:dyDescent="0.3">
      <c r="A46" s="11">
        <v>16002</v>
      </c>
      <c r="B46" s="12" t="s">
        <v>45</v>
      </c>
      <c r="C46" s="13">
        <v>10425.159999999998</v>
      </c>
      <c r="D46" s="13">
        <v>7575.42</v>
      </c>
      <c r="E46" s="13">
        <v>14254.949999999999</v>
      </c>
      <c r="F46" s="13">
        <f t="shared" si="4"/>
        <v>14254.949999999999</v>
      </c>
      <c r="G46" s="13">
        <f t="shared" si="3"/>
        <v>5701.98</v>
      </c>
      <c r="H46" s="13">
        <v>6572.22</v>
      </c>
      <c r="I46" s="13">
        <v>0</v>
      </c>
      <c r="J46" s="13">
        <f t="shared" si="2"/>
        <v>870.24000000000069</v>
      </c>
    </row>
    <row r="47" spans="1:10" x14ac:dyDescent="0.3">
      <c r="A47" s="11">
        <v>61007</v>
      </c>
      <c r="B47" s="12" t="s">
        <v>148</v>
      </c>
      <c r="C47" s="13">
        <v>392834.16000000003</v>
      </c>
      <c r="D47" s="13">
        <v>287653.41000000003</v>
      </c>
      <c r="E47" s="13">
        <v>291523.93</v>
      </c>
      <c r="F47" s="13">
        <f t="shared" si="4"/>
        <v>392834.16000000003</v>
      </c>
      <c r="G47" s="13">
        <f t="shared" si="3"/>
        <v>157133.66400000002</v>
      </c>
      <c r="H47" s="13">
        <v>261710.05</v>
      </c>
      <c r="I47" s="13">
        <v>0</v>
      </c>
      <c r="J47" s="13">
        <f t="shared" si="2"/>
        <v>104576.38599999997</v>
      </c>
    </row>
    <row r="48" spans="1:10" x14ac:dyDescent="0.3">
      <c r="A48" s="11">
        <v>5003</v>
      </c>
      <c r="B48" s="12" t="s">
        <v>18</v>
      </c>
      <c r="C48" s="13">
        <v>328616.01999999996</v>
      </c>
      <c r="D48" s="13">
        <v>271633.90999999997</v>
      </c>
      <c r="E48" s="13">
        <v>259333.9</v>
      </c>
      <c r="F48" s="13">
        <f t="shared" si="4"/>
        <v>328616.01999999996</v>
      </c>
      <c r="G48" s="13">
        <f t="shared" si="3"/>
        <v>131446.408</v>
      </c>
      <c r="H48" s="13">
        <v>292718.77</v>
      </c>
      <c r="I48" s="13">
        <v>0</v>
      </c>
      <c r="J48" s="13">
        <f t="shared" si="2"/>
        <v>161272.36200000002</v>
      </c>
    </row>
    <row r="49" spans="1:10" x14ac:dyDescent="0.3">
      <c r="A49" s="11">
        <v>28002</v>
      </c>
      <c r="B49" s="12" t="s">
        <v>70</v>
      </c>
      <c r="C49" s="13">
        <v>111175.39000000001</v>
      </c>
      <c r="D49" s="13">
        <v>117911.86</v>
      </c>
      <c r="E49" s="13">
        <v>117981.03</v>
      </c>
      <c r="F49" s="13">
        <f t="shared" si="4"/>
        <v>117981.03</v>
      </c>
      <c r="G49" s="13">
        <f t="shared" si="3"/>
        <v>47192.412000000004</v>
      </c>
      <c r="H49" s="13">
        <v>137368.90000000002</v>
      </c>
      <c r="I49" s="13">
        <v>0</v>
      </c>
      <c r="J49" s="13">
        <f t="shared" si="2"/>
        <v>90176.488000000012</v>
      </c>
    </row>
    <row r="50" spans="1:10" x14ac:dyDescent="0.3">
      <c r="A50" s="11">
        <v>17001</v>
      </c>
      <c r="B50" s="12" t="s">
        <v>46</v>
      </c>
      <c r="C50" s="13">
        <v>63446.64</v>
      </c>
      <c r="D50" s="13">
        <v>94888.98</v>
      </c>
      <c r="E50" s="13">
        <v>63840.17</v>
      </c>
      <c r="F50" s="13">
        <f t="shared" si="4"/>
        <v>94888.98</v>
      </c>
      <c r="G50" s="13">
        <f t="shared" si="3"/>
        <v>37955.591999999997</v>
      </c>
      <c r="H50" s="13">
        <v>63616.310000000005</v>
      </c>
      <c r="I50" s="13">
        <v>0</v>
      </c>
      <c r="J50" s="13">
        <f t="shared" si="2"/>
        <v>25660.718000000008</v>
      </c>
    </row>
    <row r="51" spans="1:10" x14ac:dyDescent="0.3">
      <c r="A51" s="11">
        <v>44001</v>
      </c>
      <c r="B51" s="12" t="s">
        <v>102</v>
      </c>
      <c r="C51" s="13">
        <v>202679.56000000003</v>
      </c>
      <c r="D51" s="13">
        <v>112302</v>
      </c>
      <c r="E51" s="13">
        <v>107702.29999999999</v>
      </c>
      <c r="F51" s="13">
        <f t="shared" si="4"/>
        <v>202679.56000000003</v>
      </c>
      <c r="G51" s="13">
        <f t="shared" si="3"/>
        <v>81071.824000000022</v>
      </c>
      <c r="H51" s="13">
        <v>121092.83</v>
      </c>
      <c r="I51" s="13">
        <v>0</v>
      </c>
      <c r="J51" s="13">
        <f t="shared" si="2"/>
        <v>40021.005999999979</v>
      </c>
    </row>
    <row r="52" spans="1:10" x14ac:dyDescent="0.3">
      <c r="A52" s="11">
        <v>46002</v>
      </c>
      <c r="B52" s="12" t="s">
        <v>107</v>
      </c>
      <c r="C52" s="13">
        <v>86525.03</v>
      </c>
      <c r="D52" s="13">
        <v>123784.88</v>
      </c>
      <c r="E52" s="13">
        <v>93156.56</v>
      </c>
      <c r="F52" s="13">
        <f t="shared" si="4"/>
        <v>123784.88</v>
      </c>
      <c r="G52" s="13">
        <f t="shared" si="3"/>
        <v>49513.952000000005</v>
      </c>
      <c r="H52" s="13">
        <v>64676.2</v>
      </c>
      <c r="I52" s="13">
        <v>0</v>
      </c>
      <c r="J52" s="13">
        <f t="shared" si="2"/>
        <v>15162.247999999992</v>
      </c>
    </row>
    <row r="53" spans="1:10" x14ac:dyDescent="0.3">
      <c r="A53" s="11">
        <v>24004</v>
      </c>
      <c r="B53" s="12" t="s">
        <v>62</v>
      </c>
      <c r="C53" s="13">
        <v>137069.4</v>
      </c>
      <c r="D53" s="13">
        <v>143842.78999999998</v>
      </c>
      <c r="E53" s="13">
        <v>151880.12000000002</v>
      </c>
      <c r="F53" s="13">
        <f t="shared" si="4"/>
        <v>151880.12000000002</v>
      </c>
      <c r="G53" s="13">
        <f t="shared" si="3"/>
        <v>60752.04800000001</v>
      </c>
      <c r="H53" s="13">
        <v>152334</v>
      </c>
      <c r="I53" s="13">
        <v>0</v>
      </c>
      <c r="J53" s="13">
        <f t="shared" si="2"/>
        <v>91581.95199999999</v>
      </c>
    </row>
    <row r="54" spans="1:10" x14ac:dyDescent="0.3">
      <c r="A54" s="11">
        <v>50003</v>
      </c>
      <c r="B54" s="12" t="s">
        <v>117</v>
      </c>
      <c r="C54" s="13">
        <v>279516.77</v>
      </c>
      <c r="D54" s="13">
        <v>208508.38</v>
      </c>
      <c r="E54" s="13">
        <v>219263.22000000003</v>
      </c>
      <c r="F54" s="13">
        <f t="shared" si="4"/>
        <v>279516.77</v>
      </c>
      <c r="G54" s="13">
        <f t="shared" si="3"/>
        <v>111806.70800000001</v>
      </c>
      <c r="H54" s="13">
        <v>218667.95</v>
      </c>
      <c r="I54" s="13">
        <v>0</v>
      </c>
      <c r="J54" s="13">
        <f t="shared" si="2"/>
        <v>106861.242</v>
      </c>
    </row>
    <row r="55" spans="1:10" x14ac:dyDescent="0.3">
      <c r="A55" s="11">
        <v>14001</v>
      </c>
      <c r="B55" s="12" t="s">
        <v>37</v>
      </c>
      <c r="C55" s="13">
        <v>76524.55</v>
      </c>
      <c r="D55" s="13">
        <v>84666.77</v>
      </c>
      <c r="E55" s="13">
        <v>94642.94</v>
      </c>
      <c r="F55" s="13">
        <f t="shared" si="4"/>
        <v>94642.94</v>
      </c>
      <c r="G55" s="13">
        <f t="shared" si="3"/>
        <v>37857.175999999999</v>
      </c>
      <c r="H55" s="13">
        <v>82643.14</v>
      </c>
      <c r="I55" s="13">
        <v>0</v>
      </c>
      <c r="J55" s="13">
        <f t="shared" si="2"/>
        <v>44785.964</v>
      </c>
    </row>
    <row r="56" spans="1:10" x14ac:dyDescent="0.3">
      <c r="A56" s="11">
        <v>6002</v>
      </c>
      <c r="B56" s="12" t="s">
        <v>22</v>
      </c>
      <c r="C56" s="13">
        <v>75903.16</v>
      </c>
      <c r="D56" s="13">
        <v>92988.290000000008</v>
      </c>
      <c r="E56" s="13">
        <v>86616.62</v>
      </c>
      <c r="F56" s="13">
        <f t="shared" si="4"/>
        <v>92988.290000000008</v>
      </c>
      <c r="G56" s="13">
        <f t="shared" si="3"/>
        <v>37195.316000000006</v>
      </c>
      <c r="H56" s="13">
        <v>96304.3</v>
      </c>
      <c r="I56" s="13">
        <v>0</v>
      </c>
      <c r="J56" s="13">
        <f t="shared" si="2"/>
        <v>59108.983999999997</v>
      </c>
    </row>
    <row r="57" spans="1:10" x14ac:dyDescent="0.3">
      <c r="A57" s="11">
        <v>33001</v>
      </c>
      <c r="B57" s="12" t="s">
        <v>77</v>
      </c>
      <c r="C57" s="13">
        <v>214732.61000000002</v>
      </c>
      <c r="D57" s="13">
        <v>147990.38</v>
      </c>
      <c r="E57" s="13">
        <v>177746.64</v>
      </c>
      <c r="F57" s="13">
        <f t="shared" si="4"/>
        <v>214732.61000000002</v>
      </c>
      <c r="G57" s="13">
        <f t="shared" si="3"/>
        <v>85893.044000000009</v>
      </c>
      <c r="H57" s="13">
        <v>197486.52999999997</v>
      </c>
      <c r="I57" s="13">
        <v>0</v>
      </c>
      <c r="J57" s="13">
        <f t="shared" si="2"/>
        <v>111593.48599999996</v>
      </c>
    </row>
    <row r="58" spans="1:10" x14ac:dyDescent="0.3">
      <c r="A58" s="11">
        <v>49004</v>
      </c>
      <c r="B58" s="12" t="s">
        <v>113</v>
      </c>
      <c r="C58" s="13">
        <v>206346.66999999998</v>
      </c>
      <c r="D58" s="13">
        <v>216777.08000000002</v>
      </c>
      <c r="E58" s="13">
        <v>215327.12</v>
      </c>
      <c r="F58" s="13">
        <f t="shared" si="4"/>
        <v>216777.08000000002</v>
      </c>
      <c r="G58" s="13">
        <f t="shared" si="3"/>
        <v>86710.832000000009</v>
      </c>
      <c r="H58" s="13">
        <v>235536.71</v>
      </c>
      <c r="I58" s="13">
        <v>0</v>
      </c>
      <c r="J58" s="13">
        <f t="shared" si="2"/>
        <v>148825.87799999997</v>
      </c>
    </row>
    <row r="59" spans="1:10" x14ac:dyDescent="0.3">
      <c r="A59" s="11">
        <v>63001</v>
      </c>
      <c r="B59" s="12" t="s">
        <v>152</v>
      </c>
      <c r="C59" s="13">
        <v>111905.22</v>
      </c>
      <c r="D59" s="13">
        <v>90650.57</v>
      </c>
      <c r="E59" s="13">
        <v>80092.22</v>
      </c>
      <c r="F59" s="13">
        <f t="shared" si="4"/>
        <v>111905.22</v>
      </c>
      <c r="G59" s="13">
        <f t="shared" si="3"/>
        <v>44762.088000000003</v>
      </c>
      <c r="H59" s="13">
        <v>81070.8</v>
      </c>
      <c r="I59" s="13">
        <v>0</v>
      </c>
      <c r="J59" s="13">
        <f t="shared" si="2"/>
        <v>36308.712</v>
      </c>
    </row>
    <row r="60" spans="1:10" x14ac:dyDescent="0.3">
      <c r="A60" s="11">
        <v>53001</v>
      </c>
      <c r="B60" s="12" t="s">
        <v>126</v>
      </c>
      <c r="C60" s="13">
        <v>115257.28</v>
      </c>
      <c r="D60" s="13">
        <v>114194.62</v>
      </c>
      <c r="E60" s="13">
        <v>130946.09000000001</v>
      </c>
      <c r="F60" s="13">
        <f t="shared" si="4"/>
        <v>130946.09000000001</v>
      </c>
      <c r="G60" s="13">
        <f t="shared" si="3"/>
        <v>52378.436000000009</v>
      </c>
      <c r="H60" s="13">
        <v>114198.64000000001</v>
      </c>
      <c r="I60" s="13">
        <v>0</v>
      </c>
      <c r="J60" s="13">
        <f t="shared" si="2"/>
        <v>61820.204000000005</v>
      </c>
    </row>
    <row r="61" spans="1:10" x14ac:dyDescent="0.3">
      <c r="A61" s="11">
        <v>26004</v>
      </c>
      <c r="B61" s="12" t="s">
        <v>66</v>
      </c>
      <c r="C61" s="13">
        <v>225915.27999999997</v>
      </c>
      <c r="D61" s="13">
        <v>179516.18</v>
      </c>
      <c r="E61" s="13">
        <v>167625.19</v>
      </c>
      <c r="F61" s="13">
        <f t="shared" si="4"/>
        <v>225915.27999999997</v>
      </c>
      <c r="G61" s="13">
        <f t="shared" si="3"/>
        <v>90366.111999999994</v>
      </c>
      <c r="H61" s="13">
        <v>183974.69999999998</v>
      </c>
      <c r="I61" s="13">
        <v>0</v>
      </c>
      <c r="J61" s="13">
        <f t="shared" si="2"/>
        <v>93608.587999999989</v>
      </c>
    </row>
    <row r="62" spans="1:10" x14ac:dyDescent="0.3">
      <c r="A62" s="11">
        <v>6006</v>
      </c>
      <c r="B62" s="12" t="s">
        <v>24</v>
      </c>
      <c r="C62" s="13">
        <v>723642.38</v>
      </c>
      <c r="D62" s="13">
        <v>851557.45000000007</v>
      </c>
      <c r="E62" s="13">
        <v>886385.27</v>
      </c>
      <c r="F62" s="13">
        <f t="shared" si="4"/>
        <v>886385.27</v>
      </c>
      <c r="G62" s="13">
        <f t="shared" si="3"/>
        <v>354554.10800000001</v>
      </c>
      <c r="H62" s="13">
        <v>1009821.0700000001</v>
      </c>
      <c r="I62" s="13">
        <v>0</v>
      </c>
      <c r="J62" s="13">
        <f t="shared" si="2"/>
        <v>655266.96200000006</v>
      </c>
    </row>
    <row r="63" spans="1:10" x14ac:dyDescent="0.3">
      <c r="A63" s="11">
        <v>27001</v>
      </c>
      <c r="B63" s="12" t="s">
        <v>68</v>
      </c>
      <c r="C63" s="13">
        <v>179815.07</v>
      </c>
      <c r="D63" s="13">
        <v>187563.53999999998</v>
      </c>
      <c r="E63" s="13">
        <v>249682.88</v>
      </c>
      <c r="F63" s="13">
        <f t="shared" si="4"/>
        <v>249682.88</v>
      </c>
      <c r="G63" s="13">
        <f t="shared" si="3"/>
        <v>99873.152000000002</v>
      </c>
      <c r="H63" s="13">
        <v>197518.44</v>
      </c>
      <c r="I63" s="13">
        <v>0</v>
      </c>
      <c r="J63" s="13">
        <f t="shared" si="2"/>
        <v>97645.288</v>
      </c>
    </row>
    <row r="64" spans="1:10" x14ac:dyDescent="0.3">
      <c r="A64" s="11">
        <v>28003</v>
      </c>
      <c r="B64" s="12" t="s">
        <v>71</v>
      </c>
      <c r="C64" s="13">
        <v>197359.94999999998</v>
      </c>
      <c r="D64" s="13">
        <v>213596.31999999998</v>
      </c>
      <c r="E64" s="13">
        <v>222116.31999999998</v>
      </c>
      <c r="F64" s="13">
        <f t="shared" si="4"/>
        <v>222116.31999999998</v>
      </c>
      <c r="G64" s="13">
        <f t="shared" si="3"/>
        <v>88846.527999999991</v>
      </c>
      <c r="H64" s="13">
        <v>247447.88</v>
      </c>
      <c r="I64" s="13">
        <v>0</v>
      </c>
      <c r="J64" s="13">
        <f t="shared" si="2"/>
        <v>158601.35200000001</v>
      </c>
    </row>
    <row r="65" spans="1:10" x14ac:dyDescent="0.3">
      <c r="A65" s="11">
        <v>30001</v>
      </c>
      <c r="B65" s="12" t="s">
        <v>73</v>
      </c>
      <c r="C65" s="13">
        <v>121804.24</v>
      </c>
      <c r="D65" s="13">
        <v>121682.29000000001</v>
      </c>
      <c r="E65" s="13">
        <v>88268.4</v>
      </c>
      <c r="F65" s="13">
        <f t="shared" si="4"/>
        <v>121804.24</v>
      </c>
      <c r="G65" s="13">
        <f t="shared" si="3"/>
        <v>48721.696000000004</v>
      </c>
      <c r="H65" s="13">
        <v>124769.66</v>
      </c>
      <c r="I65" s="13">
        <v>0</v>
      </c>
      <c r="J65" s="13">
        <f t="shared" si="2"/>
        <v>76047.964000000007</v>
      </c>
    </row>
    <row r="66" spans="1:10" x14ac:dyDescent="0.3">
      <c r="A66" s="11">
        <v>31001</v>
      </c>
      <c r="B66" s="12" t="s">
        <v>75</v>
      </c>
      <c r="C66" s="13">
        <v>573926.30000000005</v>
      </c>
      <c r="D66" s="13">
        <v>1142245.54</v>
      </c>
      <c r="E66" s="13">
        <v>625399.24</v>
      </c>
      <c r="F66" s="13">
        <v>0</v>
      </c>
      <c r="G66" s="13">
        <f t="shared" si="3"/>
        <v>0</v>
      </c>
      <c r="H66" s="13">
        <v>216098.81</v>
      </c>
      <c r="I66" s="13">
        <v>0</v>
      </c>
      <c r="J66" s="13">
        <f t="shared" si="2"/>
        <v>216098.81</v>
      </c>
    </row>
    <row r="67" spans="1:10" x14ac:dyDescent="0.3">
      <c r="A67" s="11">
        <v>41002</v>
      </c>
      <c r="B67" s="12" t="s">
        <v>95</v>
      </c>
      <c r="C67" s="13">
        <v>1082299.79</v>
      </c>
      <c r="D67" s="13">
        <v>1038500.57</v>
      </c>
      <c r="E67" s="13">
        <v>1062927.3500000001</v>
      </c>
      <c r="F67" s="13">
        <f t="shared" ref="F67:F73" si="5">MAX(C67:E67)</f>
        <v>1082299.79</v>
      </c>
      <c r="G67" s="13">
        <f t="shared" si="3"/>
        <v>432919.91600000003</v>
      </c>
      <c r="H67" s="13">
        <v>1075317.23</v>
      </c>
      <c r="I67" s="13">
        <v>0</v>
      </c>
      <c r="J67" s="13">
        <f t="shared" si="2"/>
        <v>642397.31400000001</v>
      </c>
    </row>
    <row r="68" spans="1:10" x14ac:dyDescent="0.3">
      <c r="A68" s="11">
        <v>14002</v>
      </c>
      <c r="B68" s="12" t="s">
        <v>38</v>
      </c>
      <c r="C68" s="13">
        <v>47977.54</v>
      </c>
      <c r="D68" s="13">
        <v>40191.18</v>
      </c>
      <c r="E68" s="13">
        <v>54986.26</v>
      </c>
      <c r="F68" s="13">
        <f t="shared" si="5"/>
        <v>54986.26</v>
      </c>
      <c r="G68" s="13">
        <f t="shared" ref="G68:G99" si="6">F68*0.4</f>
        <v>21994.504000000001</v>
      </c>
      <c r="H68" s="13">
        <v>54401.89</v>
      </c>
      <c r="I68" s="13">
        <v>0</v>
      </c>
      <c r="J68" s="13">
        <f t="shared" si="2"/>
        <v>32407.385999999999</v>
      </c>
    </row>
    <row r="69" spans="1:10" x14ac:dyDescent="0.3">
      <c r="A69" s="11">
        <v>10001</v>
      </c>
      <c r="B69" s="12" t="s">
        <v>29</v>
      </c>
      <c r="C69" s="13">
        <v>85091.39</v>
      </c>
      <c r="D69" s="13">
        <v>95702.9</v>
      </c>
      <c r="E69" s="13">
        <v>85387.23</v>
      </c>
      <c r="F69" s="13">
        <f t="shared" si="5"/>
        <v>95702.9</v>
      </c>
      <c r="G69" s="13">
        <f t="shared" si="6"/>
        <v>38281.159999999996</v>
      </c>
      <c r="H69" s="13">
        <v>91416.209999999992</v>
      </c>
      <c r="I69" s="13">
        <v>0</v>
      </c>
      <c r="J69" s="13">
        <f t="shared" ref="J69:J132" si="7">IF((H69-I69)&gt;G69,H69-I69-G69,0)</f>
        <v>53135.049999999996</v>
      </c>
    </row>
    <row r="70" spans="1:10" x14ac:dyDescent="0.3">
      <c r="A70" s="11">
        <v>34002</v>
      </c>
      <c r="B70" s="12" t="s">
        <v>81</v>
      </c>
      <c r="C70" s="13">
        <v>221221</v>
      </c>
      <c r="D70" s="13">
        <v>159451.24</v>
      </c>
      <c r="E70" s="13">
        <v>196813.23</v>
      </c>
      <c r="F70" s="13">
        <f t="shared" si="5"/>
        <v>221221</v>
      </c>
      <c r="G70" s="13">
        <f t="shared" si="6"/>
        <v>88488.400000000009</v>
      </c>
      <c r="H70" s="13">
        <v>183283.25999999995</v>
      </c>
      <c r="I70" s="13">
        <v>0</v>
      </c>
      <c r="J70" s="13">
        <f t="shared" si="7"/>
        <v>94794.859999999942</v>
      </c>
    </row>
    <row r="71" spans="1:10" x14ac:dyDescent="0.3">
      <c r="A71" s="11">
        <v>51002</v>
      </c>
      <c r="B71" s="12" t="s">
        <v>120</v>
      </c>
      <c r="C71" s="13">
        <v>189665.39</v>
      </c>
      <c r="D71" s="13">
        <v>193268.5</v>
      </c>
      <c r="E71" s="13">
        <v>201216.16999999998</v>
      </c>
      <c r="F71" s="13">
        <f t="shared" si="5"/>
        <v>201216.16999999998</v>
      </c>
      <c r="G71" s="13">
        <f t="shared" si="6"/>
        <v>80486.467999999993</v>
      </c>
      <c r="H71" s="13">
        <v>232551.15</v>
      </c>
      <c r="I71" s="13">
        <v>0</v>
      </c>
      <c r="J71" s="13">
        <f t="shared" si="7"/>
        <v>152064.682</v>
      </c>
    </row>
    <row r="72" spans="1:10" x14ac:dyDescent="0.3">
      <c r="A72" s="11">
        <v>56006</v>
      </c>
      <c r="B72" s="12" t="s">
        <v>136</v>
      </c>
      <c r="C72" s="13">
        <v>106001.4</v>
      </c>
      <c r="D72" s="13">
        <v>119228.43</v>
      </c>
      <c r="E72" s="13">
        <v>136913.42000000001</v>
      </c>
      <c r="F72" s="13">
        <f t="shared" si="5"/>
        <v>136913.42000000001</v>
      </c>
      <c r="G72" s="13">
        <f t="shared" si="6"/>
        <v>54765.368000000009</v>
      </c>
      <c r="H72" s="13">
        <v>130397.59</v>
      </c>
      <c r="I72" s="13">
        <v>0</v>
      </c>
      <c r="J72" s="13">
        <f t="shared" si="7"/>
        <v>75632.22199999998</v>
      </c>
    </row>
    <row r="73" spans="1:10" x14ac:dyDescent="0.3">
      <c r="A73" s="11">
        <v>23002</v>
      </c>
      <c r="B73" s="12" t="s">
        <v>60</v>
      </c>
      <c r="C73" s="13">
        <v>347696.63</v>
      </c>
      <c r="D73" s="13">
        <v>538581.78</v>
      </c>
      <c r="E73" s="13">
        <v>327325.52</v>
      </c>
      <c r="F73" s="13">
        <f t="shared" si="5"/>
        <v>538581.78</v>
      </c>
      <c r="G73" s="13">
        <f t="shared" si="6"/>
        <v>215432.71200000003</v>
      </c>
      <c r="H73" s="13">
        <v>378847.43</v>
      </c>
      <c r="I73" s="13">
        <v>0</v>
      </c>
      <c r="J73" s="13">
        <f t="shared" si="7"/>
        <v>163414.71799999996</v>
      </c>
    </row>
    <row r="74" spans="1:10" x14ac:dyDescent="0.3">
      <c r="A74" s="11">
        <v>53002</v>
      </c>
      <c r="B74" s="12" t="s">
        <v>127</v>
      </c>
      <c r="C74" s="13">
        <v>149701.13999999998</v>
      </c>
      <c r="D74" s="13">
        <v>88022.53</v>
      </c>
      <c r="E74" s="13">
        <v>137919.45000000001</v>
      </c>
      <c r="F74" s="13">
        <v>0</v>
      </c>
      <c r="G74" s="13">
        <f t="shared" si="6"/>
        <v>0</v>
      </c>
      <c r="H74" s="13">
        <v>100175.95999999999</v>
      </c>
      <c r="I74" s="13">
        <v>0</v>
      </c>
      <c r="J74" s="13">
        <f t="shared" si="7"/>
        <v>100175.95999999999</v>
      </c>
    </row>
    <row r="75" spans="1:10" x14ac:dyDescent="0.3">
      <c r="A75" s="11">
        <v>48003</v>
      </c>
      <c r="B75" s="12" t="s">
        <v>109</v>
      </c>
      <c r="C75" s="13">
        <v>553484.14999999991</v>
      </c>
      <c r="D75" s="13">
        <v>352755.67000000004</v>
      </c>
      <c r="E75" s="13">
        <v>398277.37</v>
      </c>
      <c r="F75" s="13">
        <f t="shared" ref="F75:F96" si="8">MAX(C75:E75)</f>
        <v>553484.14999999991</v>
      </c>
      <c r="G75" s="13">
        <f t="shared" si="6"/>
        <v>221393.65999999997</v>
      </c>
      <c r="H75" s="13">
        <v>442055.58</v>
      </c>
      <c r="I75" s="13">
        <v>0</v>
      </c>
      <c r="J75" s="13">
        <f t="shared" si="7"/>
        <v>220661.92000000004</v>
      </c>
    </row>
    <row r="76" spans="1:10" x14ac:dyDescent="0.3">
      <c r="A76" s="11">
        <v>2002</v>
      </c>
      <c r="B76" s="12" t="s">
        <v>10</v>
      </c>
      <c r="C76" s="13">
        <v>995109.82000000007</v>
      </c>
      <c r="D76" s="13">
        <v>938965.08000000007</v>
      </c>
      <c r="E76" s="13">
        <v>738860.98999999987</v>
      </c>
      <c r="F76" s="13">
        <f t="shared" si="8"/>
        <v>995109.82000000007</v>
      </c>
      <c r="G76" s="13">
        <f t="shared" si="6"/>
        <v>398043.92800000007</v>
      </c>
      <c r="H76" s="13">
        <v>742048.97999999986</v>
      </c>
      <c r="I76" s="13">
        <v>0</v>
      </c>
      <c r="J76" s="13">
        <f t="shared" si="7"/>
        <v>344005.05199999979</v>
      </c>
    </row>
    <row r="77" spans="1:10" x14ac:dyDescent="0.3">
      <c r="A77" s="11">
        <v>22006</v>
      </c>
      <c r="B77" s="12" t="s">
        <v>58</v>
      </c>
      <c r="C77" s="13">
        <v>747117.36</v>
      </c>
      <c r="D77" s="13">
        <v>447373.63</v>
      </c>
      <c r="E77" s="13">
        <v>450426.98</v>
      </c>
      <c r="F77" s="13">
        <f t="shared" si="8"/>
        <v>747117.36</v>
      </c>
      <c r="G77" s="13">
        <f t="shared" si="6"/>
        <v>298846.94400000002</v>
      </c>
      <c r="H77" s="13">
        <v>484847.1</v>
      </c>
      <c r="I77" s="13">
        <v>0</v>
      </c>
      <c r="J77" s="13">
        <f t="shared" si="7"/>
        <v>186000.15599999996</v>
      </c>
    </row>
    <row r="78" spans="1:10" x14ac:dyDescent="0.3">
      <c r="A78" s="11">
        <v>13003</v>
      </c>
      <c r="B78" s="12" t="s">
        <v>36</v>
      </c>
      <c r="C78" s="13">
        <v>229649.61000000002</v>
      </c>
      <c r="D78" s="13">
        <v>92185.55</v>
      </c>
      <c r="E78" s="13">
        <v>255995.44</v>
      </c>
      <c r="F78" s="13">
        <f t="shared" si="8"/>
        <v>255995.44</v>
      </c>
      <c r="G78" s="13">
        <f t="shared" si="6"/>
        <v>102398.17600000001</v>
      </c>
      <c r="H78" s="13">
        <v>167139.12000000002</v>
      </c>
      <c r="I78" s="13">
        <v>0</v>
      </c>
      <c r="J78" s="13">
        <f t="shared" si="7"/>
        <v>64740.944000000018</v>
      </c>
    </row>
    <row r="79" spans="1:10" x14ac:dyDescent="0.3">
      <c r="A79" s="11">
        <v>2003</v>
      </c>
      <c r="B79" s="12" t="s">
        <v>11</v>
      </c>
      <c r="C79" s="13">
        <v>76933.929999999993</v>
      </c>
      <c r="D79" s="13">
        <v>96331.38</v>
      </c>
      <c r="E79" s="13">
        <v>93036.5</v>
      </c>
      <c r="F79" s="13">
        <f t="shared" si="8"/>
        <v>96331.38</v>
      </c>
      <c r="G79" s="13">
        <f t="shared" si="6"/>
        <v>38532.552000000003</v>
      </c>
      <c r="H79" s="13">
        <v>86533.890000000014</v>
      </c>
      <c r="I79" s="13">
        <v>0</v>
      </c>
      <c r="J79" s="13">
        <f t="shared" si="7"/>
        <v>48001.338000000011</v>
      </c>
    </row>
    <row r="80" spans="1:10" x14ac:dyDescent="0.3">
      <c r="A80" s="11">
        <v>37003</v>
      </c>
      <c r="B80" s="12" t="s">
        <v>84</v>
      </c>
      <c r="C80" s="13">
        <v>132342.99</v>
      </c>
      <c r="D80" s="13">
        <v>125229.16</v>
      </c>
      <c r="E80" s="13">
        <v>185305.68</v>
      </c>
      <c r="F80" s="13">
        <f t="shared" si="8"/>
        <v>185305.68</v>
      </c>
      <c r="G80" s="13">
        <f t="shared" si="6"/>
        <v>74122.271999999997</v>
      </c>
      <c r="H80" s="13">
        <v>147779.38</v>
      </c>
      <c r="I80" s="13">
        <v>0</v>
      </c>
      <c r="J80" s="13">
        <f t="shared" si="7"/>
        <v>73657.108000000007</v>
      </c>
    </row>
    <row r="81" spans="1:10" x14ac:dyDescent="0.3">
      <c r="A81" s="11">
        <v>35002</v>
      </c>
      <c r="B81" s="12" t="s">
        <v>82</v>
      </c>
      <c r="C81" s="13">
        <v>313451.18</v>
      </c>
      <c r="D81" s="13">
        <v>234576.85</v>
      </c>
      <c r="E81" s="13">
        <v>210667.25</v>
      </c>
      <c r="F81" s="13">
        <f t="shared" si="8"/>
        <v>313451.18</v>
      </c>
      <c r="G81" s="13">
        <f t="shared" si="6"/>
        <v>125380.47200000001</v>
      </c>
      <c r="H81" s="13">
        <v>214533.71999999997</v>
      </c>
      <c r="I81" s="13">
        <v>0</v>
      </c>
      <c r="J81" s="13">
        <f t="shared" si="7"/>
        <v>89153.247999999963</v>
      </c>
    </row>
    <row r="82" spans="1:10" x14ac:dyDescent="0.3">
      <c r="A82" s="11">
        <v>7002</v>
      </c>
      <c r="B82" s="12" t="s">
        <v>26</v>
      </c>
      <c r="C82" s="13">
        <v>125580.34</v>
      </c>
      <c r="D82" s="13">
        <v>232659.33</v>
      </c>
      <c r="E82" s="13">
        <v>142175.09999999998</v>
      </c>
      <c r="F82" s="13">
        <f t="shared" si="8"/>
        <v>232659.33</v>
      </c>
      <c r="G82" s="13">
        <f t="shared" si="6"/>
        <v>93063.732000000004</v>
      </c>
      <c r="H82" s="13">
        <v>203739.84999999998</v>
      </c>
      <c r="I82" s="13">
        <v>7538.43</v>
      </c>
      <c r="J82" s="13">
        <f t="shared" si="7"/>
        <v>103137.68799999998</v>
      </c>
    </row>
    <row r="83" spans="1:10" x14ac:dyDescent="0.3">
      <c r="A83" s="11">
        <v>38003</v>
      </c>
      <c r="B83" s="12" t="s">
        <v>87</v>
      </c>
      <c r="C83" s="13">
        <v>102111.08000000002</v>
      </c>
      <c r="D83" s="13">
        <v>86944.43</v>
      </c>
      <c r="E83" s="13">
        <v>79948.17</v>
      </c>
      <c r="F83" s="13">
        <f t="shared" si="8"/>
        <v>102111.08000000002</v>
      </c>
      <c r="G83" s="13">
        <f t="shared" si="6"/>
        <v>40844.432000000008</v>
      </c>
      <c r="H83" s="13">
        <v>76652.479999999996</v>
      </c>
      <c r="I83" s="13">
        <v>0</v>
      </c>
      <c r="J83" s="13">
        <f t="shared" si="7"/>
        <v>35808.047999999988</v>
      </c>
    </row>
    <row r="84" spans="1:10" x14ac:dyDescent="0.3">
      <c r="A84" s="11">
        <v>45005</v>
      </c>
      <c r="B84" s="12" t="s">
        <v>105</v>
      </c>
      <c r="C84" s="13">
        <v>120885.93</v>
      </c>
      <c r="D84" s="13">
        <v>136470.04999999999</v>
      </c>
      <c r="E84" s="13">
        <v>122638.28</v>
      </c>
      <c r="F84" s="13">
        <f t="shared" si="8"/>
        <v>136470.04999999999</v>
      </c>
      <c r="G84" s="13">
        <f t="shared" si="6"/>
        <v>54588.02</v>
      </c>
      <c r="H84" s="13">
        <v>118879.45999999999</v>
      </c>
      <c r="I84" s="13">
        <v>0</v>
      </c>
      <c r="J84" s="13">
        <f t="shared" si="7"/>
        <v>64291.439999999995</v>
      </c>
    </row>
    <row r="85" spans="1:10" x14ac:dyDescent="0.3">
      <c r="A85" s="11">
        <v>40001</v>
      </c>
      <c r="B85" s="12" t="s">
        <v>92</v>
      </c>
      <c r="C85" s="13">
        <v>349074.72</v>
      </c>
      <c r="D85" s="13">
        <v>307690.25</v>
      </c>
      <c r="E85" s="13">
        <v>332465.62</v>
      </c>
      <c r="F85" s="13">
        <f t="shared" si="8"/>
        <v>349074.72</v>
      </c>
      <c r="G85" s="13">
        <f t="shared" si="6"/>
        <v>139629.88800000001</v>
      </c>
      <c r="H85" s="13">
        <v>271568.5</v>
      </c>
      <c r="I85" s="13">
        <v>0</v>
      </c>
      <c r="J85" s="13">
        <f t="shared" si="7"/>
        <v>131938.61199999999</v>
      </c>
    </row>
    <row r="86" spans="1:10" x14ac:dyDescent="0.3">
      <c r="A86" s="11">
        <v>52004</v>
      </c>
      <c r="B86" s="12" t="s">
        <v>125</v>
      </c>
      <c r="C86" s="13">
        <v>211722.07999999996</v>
      </c>
      <c r="D86" s="13">
        <v>246975.35999999999</v>
      </c>
      <c r="E86" s="13">
        <v>236260.78</v>
      </c>
      <c r="F86" s="13">
        <f t="shared" si="8"/>
        <v>246975.35999999999</v>
      </c>
      <c r="G86" s="13">
        <f t="shared" si="6"/>
        <v>98790.144</v>
      </c>
      <c r="H86" s="13">
        <v>201916.75999999998</v>
      </c>
      <c r="I86" s="13">
        <v>0</v>
      </c>
      <c r="J86" s="13">
        <f t="shared" si="7"/>
        <v>103126.61599999998</v>
      </c>
    </row>
    <row r="87" spans="1:10" x14ac:dyDescent="0.3">
      <c r="A87" s="11">
        <v>41004</v>
      </c>
      <c r="B87" s="12" t="s">
        <v>96</v>
      </c>
      <c r="C87" s="13">
        <v>788684.33</v>
      </c>
      <c r="D87" s="13">
        <v>491646.77</v>
      </c>
      <c r="E87" s="13">
        <v>512435.68</v>
      </c>
      <c r="F87" s="13">
        <f t="shared" si="8"/>
        <v>788684.33</v>
      </c>
      <c r="G87" s="13">
        <f t="shared" si="6"/>
        <v>315473.73200000002</v>
      </c>
      <c r="H87" s="13">
        <v>559521.5</v>
      </c>
      <c r="I87" s="13">
        <v>0</v>
      </c>
      <c r="J87" s="13">
        <f t="shared" si="7"/>
        <v>244047.76799999998</v>
      </c>
    </row>
    <row r="88" spans="1:10" x14ac:dyDescent="0.3">
      <c r="A88" s="11">
        <v>44002</v>
      </c>
      <c r="B88" s="12" t="s">
        <v>103</v>
      </c>
      <c r="C88" s="13">
        <v>309467.24</v>
      </c>
      <c r="D88" s="13">
        <v>323196.90999999992</v>
      </c>
      <c r="E88" s="13">
        <v>237372.48</v>
      </c>
      <c r="F88" s="13">
        <f t="shared" si="8"/>
        <v>323196.90999999992</v>
      </c>
      <c r="G88" s="13">
        <f t="shared" si="6"/>
        <v>129278.76399999997</v>
      </c>
      <c r="H88" s="13">
        <v>272082.81</v>
      </c>
      <c r="I88" s="13">
        <v>0</v>
      </c>
      <c r="J88" s="13">
        <f t="shared" si="7"/>
        <v>142804.04600000003</v>
      </c>
    </row>
    <row r="89" spans="1:10" x14ac:dyDescent="0.3">
      <c r="A89" s="11">
        <v>42001</v>
      </c>
      <c r="B89" s="12" t="s">
        <v>98</v>
      </c>
      <c r="C89" s="13">
        <v>364969.75</v>
      </c>
      <c r="D89" s="13">
        <v>365978.95</v>
      </c>
      <c r="E89" s="13">
        <v>619678.30000000005</v>
      </c>
      <c r="F89" s="13">
        <f t="shared" si="8"/>
        <v>619678.30000000005</v>
      </c>
      <c r="G89" s="13">
        <f t="shared" si="6"/>
        <v>247871.32000000004</v>
      </c>
      <c r="H89" s="13">
        <v>325669.31</v>
      </c>
      <c r="I89" s="13">
        <v>0</v>
      </c>
      <c r="J89" s="13">
        <f t="shared" si="7"/>
        <v>77797.989999999962</v>
      </c>
    </row>
    <row r="90" spans="1:10" x14ac:dyDescent="0.3">
      <c r="A90" s="11">
        <v>39002</v>
      </c>
      <c r="B90" s="12" t="s">
        <v>89</v>
      </c>
      <c r="C90" s="13">
        <v>342654.59</v>
      </c>
      <c r="D90" s="13">
        <v>350191.87</v>
      </c>
      <c r="E90" s="13">
        <v>371367.95</v>
      </c>
      <c r="F90" s="13">
        <f t="shared" si="8"/>
        <v>371367.95</v>
      </c>
      <c r="G90" s="13">
        <f t="shared" si="6"/>
        <v>148547.18000000002</v>
      </c>
      <c r="H90" s="13">
        <v>337470.14</v>
      </c>
      <c r="I90" s="13">
        <v>0</v>
      </c>
      <c r="J90" s="13">
        <f t="shared" si="7"/>
        <v>188922.96</v>
      </c>
    </row>
    <row r="91" spans="1:10" x14ac:dyDescent="0.3">
      <c r="A91" s="11">
        <v>60003</v>
      </c>
      <c r="B91" s="12" t="s">
        <v>143</v>
      </c>
      <c r="C91" s="13">
        <v>511327.95</v>
      </c>
      <c r="D91" s="13">
        <v>289140.68000000005</v>
      </c>
      <c r="E91" s="13">
        <v>292722.36</v>
      </c>
      <c r="F91" s="13">
        <f t="shared" si="8"/>
        <v>511327.95</v>
      </c>
      <c r="G91" s="13">
        <f t="shared" si="6"/>
        <v>204531.18000000002</v>
      </c>
      <c r="H91" s="13">
        <v>343726.74</v>
      </c>
      <c r="I91" s="13">
        <v>0</v>
      </c>
      <c r="J91" s="13">
        <f t="shared" si="7"/>
        <v>139195.55999999997</v>
      </c>
    </row>
    <row r="92" spans="1:10" x14ac:dyDescent="0.3">
      <c r="A92" s="11">
        <v>43007</v>
      </c>
      <c r="B92" s="12" t="s">
        <v>101</v>
      </c>
      <c r="C92" s="13">
        <v>247655.64</v>
      </c>
      <c r="D92" s="13">
        <v>176217.51</v>
      </c>
      <c r="E92" s="13">
        <v>175942.33000000002</v>
      </c>
      <c r="F92" s="13">
        <f t="shared" si="8"/>
        <v>247655.64</v>
      </c>
      <c r="G92" s="13">
        <f t="shared" si="6"/>
        <v>99062.256000000008</v>
      </c>
      <c r="H92" s="13">
        <v>179100.81000000003</v>
      </c>
      <c r="I92" s="13">
        <v>0</v>
      </c>
      <c r="J92" s="13">
        <f t="shared" si="7"/>
        <v>80038.554000000018</v>
      </c>
    </row>
    <row r="93" spans="1:10" x14ac:dyDescent="0.3">
      <c r="A93" s="11">
        <v>15001</v>
      </c>
      <c r="B93" s="12" t="s">
        <v>41</v>
      </c>
      <c r="C93" s="13">
        <v>50464.380000000005</v>
      </c>
      <c r="D93" s="13">
        <v>42220.03</v>
      </c>
      <c r="E93" s="13">
        <v>45371.41</v>
      </c>
      <c r="F93" s="13">
        <f t="shared" si="8"/>
        <v>50464.380000000005</v>
      </c>
      <c r="G93" s="13">
        <f t="shared" si="6"/>
        <v>20185.752000000004</v>
      </c>
      <c r="H93" s="13">
        <v>43287.39</v>
      </c>
      <c r="I93" s="13">
        <v>0</v>
      </c>
      <c r="J93" s="13">
        <f t="shared" si="7"/>
        <v>23101.637999999995</v>
      </c>
    </row>
    <row r="94" spans="1:10" x14ac:dyDescent="0.3">
      <c r="A94" s="11">
        <v>15002</v>
      </c>
      <c r="B94" s="12" t="s">
        <v>42</v>
      </c>
      <c r="C94" s="13">
        <v>129666.38000000002</v>
      </c>
      <c r="D94" s="13">
        <v>183586</v>
      </c>
      <c r="E94" s="13">
        <v>128058.32999999999</v>
      </c>
      <c r="F94" s="13">
        <f t="shared" si="8"/>
        <v>183586</v>
      </c>
      <c r="G94" s="13">
        <f t="shared" si="6"/>
        <v>73434.400000000009</v>
      </c>
      <c r="H94" s="13">
        <v>116693.58</v>
      </c>
      <c r="I94" s="13">
        <v>0</v>
      </c>
      <c r="J94" s="13">
        <f t="shared" si="7"/>
        <v>43259.179999999993</v>
      </c>
    </row>
    <row r="95" spans="1:10" x14ac:dyDescent="0.3">
      <c r="A95" s="11">
        <v>46001</v>
      </c>
      <c r="B95" s="12" t="s">
        <v>106</v>
      </c>
      <c r="C95" s="13">
        <v>1124805.72</v>
      </c>
      <c r="D95" s="13">
        <v>1200527.8199999998</v>
      </c>
      <c r="E95" s="13">
        <v>1055844.3199999998</v>
      </c>
      <c r="F95" s="13">
        <f t="shared" si="8"/>
        <v>1200527.8199999998</v>
      </c>
      <c r="G95" s="13">
        <f t="shared" si="6"/>
        <v>480211.12799999997</v>
      </c>
      <c r="H95" s="13">
        <v>713341.29</v>
      </c>
      <c r="I95" s="13">
        <v>0</v>
      </c>
      <c r="J95" s="13">
        <f t="shared" si="7"/>
        <v>233130.16200000007</v>
      </c>
    </row>
    <row r="96" spans="1:10" x14ac:dyDescent="0.3">
      <c r="A96" s="11">
        <v>33002</v>
      </c>
      <c r="B96" s="12" t="s">
        <v>78</v>
      </c>
      <c r="C96" s="13">
        <v>250117.73</v>
      </c>
      <c r="D96" s="13">
        <v>622458.35</v>
      </c>
      <c r="E96" s="13">
        <v>347458.08999999997</v>
      </c>
      <c r="F96" s="13">
        <f t="shared" si="8"/>
        <v>622458.35</v>
      </c>
      <c r="G96" s="13">
        <f t="shared" si="6"/>
        <v>248983.34</v>
      </c>
      <c r="H96" s="13">
        <v>419785.66</v>
      </c>
      <c r="I96" s="13">
        <v>0</v>
      </c>
      <c r="J96" s="13">
        <f t="shared" si="7"/>
        <v>170802.31999999998</v>
      </c>
    </row>
    <row r="97" spans="1:10" x14ac:dyDescent="0.3">
      <c r="A97" s="11">
        <v>25004</v>
      </c>
      <c r="B97" s="12" t="s">
        <v>64</v>
      </c>
      <c r="C97" s="13">
        <v>440440.14000000007</v>
      </c>
      <c r="D97" s="13">
        <v>401538.12999999995</v>
      </c>
      <c r="E97" s="13">
        <v>334307.69000000006</v>
      </c>
      <c r="F97" s="14">
        <f>MAX(C97:E97)+$F$159</f>
        <v>513023.38590000005</v>
      </c>
      <c r="G97" s="13">
        <f t="shared" si="6"/>
        <v>205209.35436000003</v>
      </c>
      <c r="H97" s="13">
        <v>405981.27</v>
      </c>
      <c r="I97" s="13">
        <v>0</v>
      </c>
      <c r="J97" s="13">
        <f t="shared" si="7"/>
        <v>200771.91563999999</v>
      </c>
    </row>
    <row r="98" spans="1:10" x14ac:dyDescent="0.3">
      <c r="A98" s="11">
        <v>29004</v>
      </c>
      <c r="B98" s="12" t="s">
        <v>72</v>
      </c>
      <c r="C98" s="13">
        <v>373389.05</v>
      </c>
      <c r="D98" s="13">
        <v>218238.66</v>
      </c>
      <c r="E98" s="13">
        <v>263889.01</v>
      </c>
      <c r="F98" s="13">
        <f t="shared" ref="F98:F140" si="9">MAX(C98:E98)</f>
        <v>373389.05</v>
      </c>
      <c r="G98" s="13">
        <f t="shared" si="6"/>
        <v>149355.62</v>
      </c>
      <c r="H98" s="13">
        <v>285525.01</v>
      </c>
      <c r="I98" s="13">
        <v>0</v>
      </c>
      <c r="J98" s="13">
        <f t="shared" si="7"/>
        <v>136169.39000000001</v>
      </c>
    </row>
    <row r="99" spans="1:10" x14ac:dyDescent="0.3">
      <c r="A99" s="11">
        <v>17002</v>
      </c>
      <c r="B99" s="12" t="s">
        <v>47</v>
      </c>
      <c r="C99" s="13">
        <v>757213.58000000007</v>
      </c>
      <c r="D99" s="13">
        <v>818476.92999999993</v>
      </c>
      <c r="E99" s="13">
        <v>1355541.22</v>
      </c>
      <c r="F99" s="13">
        <f t="shared" si="9"/>
        <v>1355541.22</v>
      </c>
      <c r="G99" s="13">
        <f t="shared" si="6"/>
        <v>542216.48800000001</v>
      </c>
      <c r="H99" s="13">
        <v>829316.28</v>
      </c>
      <c r="I99" s="13">
        <v>0</v>
      </c>
      <c r="J99" s="13">
        <f t="shared" si="7"/>
        <v>287099.79200000002</v>
      </c>
    </row>
    <row r="100" spans="1:10" x14ac:dyDescent="0.3">
      <c r="A100" s="11">
        <v>62006</v>
      </c>
      <c r="B100" s="12" t="s">
        <v>151</v>
      </c>
      <c r="C100" s="13">
        <v>288506.34999999998</v>
      </c>
      <c r="D100" s="13">
        <v>394977.67000000004</v>
      </c>
      <c r="E100" s="13">
        <v>293632.93</v>
      </c>
      <c r="F100" s="13">
        <f t="shared" si="9"/>
        <v>394977.67000000004</v>
      </c>
      <c r="G100" s="13">
        <f t="shared" ref="G100:G131" si="10">F100*0.4</f>
        <v>157991.06800000003</v>
      </c>
      <c r="H100" s="13">
        <v>387269.55999999994</v>
      </c>
      <c r="I100" s="13">
        <v>0</v>
      </c>
      <c r="J100" s="13">
        <f t="shared" si="7"/>
        <v>229278.49199999991</v>
      </c>
    </row>
    <row r="101" spans="1:10" x14ac:dyDescent="0.3">
      <c r="A101" s="11">
        <v>43002</v>
      </c>
      <c r="B101" s="12" t="s">
        <v>100</v>
      </c>
      <c r="C101" s="13">
        <v>88607.65</v>
      </c>
      <c r="D101" s="13">
        <v>90671.51999999999</v>
      </c>
      <c r="E101" s="13">
        <v>90002.75</v>
      </c>
      <c r="F101" s="13">
        <f t="shared" si="9"/>
        <v>90671.51999999999</v>
      </c>
      <c r="G101" s="13">
        <f t="shared" si="10"/>
        <v>36268.608</v>
      </c>
      <c r="H101" s="13">
        <v>91315.03</v>
      </c>
      <c r="I101" s="13">
        <v>0</v>
      </c>
      <c r="J101" s="13">
        <f t="shared" si="7"/>
        <v>55046.421999999999</v>
      </c>
    </row>
    <row r="102" spans="1:10" x14ac:dyDescent="0.3">
      <c r="A102" s="11">
        <v>17003</v>
      </c>
      <c r="B102" s="12" t="s">
        <v>48</v>
      </c>
      <c r="C102" s="13">
        <v>100106.23999999999</v>
      </c>
      <c r="D102" s="13">
        <v>50561.59</v>
      </c>
      <c r="E102" s="13">
        <v>79470.06</v>
      </c>
      <c r="F102" s="13">
        <f t="shared" si="9"/>
        <v>100106.23999999999</v>
      </c>
      <c r="G102" s="13">
        <f t="shared" si="10"/>
        <v>40042.495999999999</v>
      </c>
      <c r="H102" s="13">
        <v>85110.03</v>
      </c>
      <c r="I102" s="13">
        <v>0</v>
      </c>
      <c r="J102" s="13">
        <f t="shared" si="7"/>
        <v>45067.534</v>
      </c>
    </row>
    <row r="103" spans="1:10" x14ac:dyDescent="0.3">
      <c r="A103" s="11">
        <v>51003</v>
      </c>
      <c r="B103" s="12" t="s">
        <v>121</v>
      </c>
      <c r="C103" s="13">
        <v>97041.049999999988</v>
      </c>
      <c r="D103" s="13">
        <v>95898.27</v>
      </c>
      <c r="E103" s="13">
        <v>71787.17</v>
      </c>
      <c r="F103" s="13">
        <f t="shared" si="9"/>
        <v>97041.049999999988</v>
      </c>
      <c r="G103" s="13">
        <f t="shared" si="10"/>
        <v>38816.42</v>
      </c>
      <c r="H103" s="13">
        <v>70066.73000000001</v>
      </c>
      <c r="I103" s="13">
        <v>0</v>
      </c>
      <c r="J103" s="13">
        <f t="shared" si="7"/>
        <v>31250.310000000012</v>
      </c>
    </row>
    <row r="104" spans="1:10" x14ac:dyDescent="0.3">
      <c r="A104" s="11">
        <v>9002</v>
      </c>
      <c r="B104" s="12" t="s">
        <v>28</v>
      </c>
      <c r="C104" s="13">
        <v>195883.69</v>
      </c>
      <c r="D104" s="13">
        <v>198250.52</v>
      </c>
      <c r="E104" s="13">
        <v>206455.84000000003</v>
      </c>
      <c r="F104" s="13">
        <f t="shared" si="9"/>
        <v>206455.84000000003</v>
      </c>
      <c r="G104" s="13">
        <f t="shared" si="10"/>
        <v>82582.33600000001</v>
      </c>
      <c r="H104" s="13">
        <v>165675.04</v>
      </c>
      <c r="I104" s="13">
        <v>0</v>
      </c>
      <c r="J104" s="13">
        <f t="shared" si="7"/>
        <v>83092.703999999998</v>
      </c>
    </row>
    <row r="105" spans="1:10" x14ac:dyDescent="0.3">
      <c r="A105" s="11">
        <v>56007</v>
      </c>
      <c r="B105" s="12" t="s">
        <v>137</v>
      </c>
      <c r="C105" s="13">
        <v>160382.31</v>
      </c>
      <c r="D105" s="13">
        <v>123220.14</v>
      </c>
      <c r="E105" s="13">
        <v>133567.26</v>
      </c>
      <c r="F105" s="13">
        <f t="shared" si="9"/>
        <v>160382.31</v>
      </c>
      <c r="G105" s="13">
        <f t="shared" si="10"/>
        <v>64152.923999999999</v>
      </c>
      <c r="H105" s="13">
        <v>132262.16</v>
      </c>
      <c r="I105" s="13">
        <v>0</v>
      </c>
      <c r="J105" s="13">
        <f t="shared" si="7"/>
        <v>68109.236000000004</v>
      </c>
    </row>
    <row r="106" spans="1:10" x14ac:dyDescent="0.3">
      <c r="A106" s="11">
        <v>23003</v>
      </c>
      <c r="B106" s="12" t="s">
        <v>61</v>
      </c>
      <c r="C106" s="13">
        <v>24705.78</v>
      </c>
      <c r="D106" s="13">
        <v>10634.919999999998</v>
      </c>
      <c r="E106" s="13">
        <v>14726.89</v>
      </c>
      <c r="F106" s="13">
        <f t="shared" si="9"/>
        <v>24705.78</v>
      </c>
      <c r="G106" s="13">
        <f t="shared" si="10"/>
        <v>9882.3119999999999</v>
      </c>
      <c r="H106" s="13">
        <v>30797.09</v>
      </c>
      <c r="I106" s="13">
        <v>0</v>
      </c>
      <c r="J106" s="13">
        <f t="shared" si="7"/>
        <v>20914.777999999998</v>
      </c>
    </row>
    <row r="107" spans="1:10" x14ac:dyDescent="0.3">
      <c r="A107" s="11">
        <v>65001</v>
      </c>
      <c r="B107" s="12" t="s">
        <v>155</v>
      </c>
      <c r="C107" s="13">
        <v>387268.04</v>
      </c>
      <c r="D107" s="13">
        <v>423696.17</v>
      </c>
      <c r="E107" s="13">
        <v>402355.69</v>
      </c>
      <c r="F107" s="13">
        <f t="shared" si="9"/>
        <v>423696.17</v>
      </c>
      <c r="G107" s="13">
        <f t="shared" si="10"/>
        <v>169478.46799999999</v>
      </c>
      <c r="H107" s="13">
        <v>418399.12</v>
      </c>
      <c r="I107" s="13">
        <v>0</v>
      </c>
      <c r="J107" s="13">
        <f t="shared" si="7"/>
        <v>248920.652</v>
      </c>
    </row>
    <row r="108" spans="1:10" x14ac:dyDescent="0.3">
      <c r="A108" s="11">
        <v>39005</v>
      </c>
      <c r="B108" s="12" t="s">
        <v>91</v>
      </c>
      <c r="C108" s="13">
        <v>116294.22</v>
      </c>
      <c r="D108" s="13">
        <v>75633.260000000009</v>
      </c>
      <c r="E108" s="13">
        <v>79553.14</v>
      </c>
      <c r="F108" s="13">
        <f t="shared" si="9"/>
        <v>116294.22</v>
      </c>
      <c r="G108" s="13">
        <f t="shared" si="10"/>
        <v>46517.688000000002</v>
      </c>
      <c r="H108" s="13">
        <v>67643.42</v>
      </c>
      <c r="I108" s="13">
        <v>0</v>
      </c>
      <c r="J108" s="13">
        <f t="shared" si="7"/>
        <v>21125.731999999996</v>
      </c>
    </row>
    <row r="109" spans="1:10" x14ac:dyDescent="0.3">
      <c r="A109" s="11">
        <v>60004</v>
      </c>
      <c r="B109" s="12" t="s">
        <v>144</v>
      </c>
      <c r="C109" s="13">
        <v>131981.62</v>
      </c>
      <c r="D109" s="13">
        <v>111275.04</v>
      </c>
      <c r="E109" s="13">
        <v>94373.41</v>
      </c>
      <c r="F109" s="13">
        <f t="shared" si="9"/>
        <v>131981.62</v>
      </c>
      <c r="G109" s="13">
        <f t="shared" si="10"/>
        <v>52792.648000000001</v>
      </c>
      <c r="H109" s="13">
        <v>114766.53</v>
      </c>
      <c r="I109" s="13">
        <v>0</v>
      </c>
      <c r="J109" s="13">
        <f t="shared" si="7"/>
        <v>61973.881999999998</v>
      </c>
    </row>
    <row r="110" spans="1:10" x14ac:dyDescent="0.3">
      <c r="A110" s="11">
        <v>33003</v>
      </c>
      <c r="B110" s="12" t="s">
        <v>79</v>
      </c>
      <c r="C110" s="13">
        <v>197100.24</v>
      </c>
      <c r="D110" s="13">
        <v>205405.46000000002</v>
      </c>
      <c r="E110" s="13">
        <v>199051.63</v>
      </c>
      <c r="F110" s="13">
        <f t="shared" si="9"/>
        <v>205405.46000000002</v>
      </c>
      <c r="G110" s="13">
        <f t="shared" si="10"/>
        <v>82162.184000000008</v>
      </c>
      <c r="H110" s="13">
        <v>195699.96000000002</v>
      </c>
      <c r="I110" s="13">
        <v>0</v>
      </c>
      <c r="J110" s="13">
        <f t="shared" si="7"/>
        <v>113537.77600000001</v>
      </c>
    </row>
    <row r="111" spans="1:10" x14ac:dyDescent="0.3">
      <c r="A111" s="11">
        <v>32002</v>
      </c>
      <c r="B111" s="12" t="s">
        <v>76</v>
      </c>
      <c r="C111" s="13">
        <v>1140056.1599999999</v>
      </c>
      <c r="D111" s="13">
        <v>1072904.83</v>
      </c>
      <c r="E111" s="13">
        <v>1287373.52</v>
      </c>
      <c r="F111" s="13">
        <f t="shared" si="9"/>
        <v>1287373.52</v>
      </c>
      <c r="G111" s="13">
        <f t="shared" si="10"/>
        <v>514949.40800000005</v>
      </c>
      <c r="H111" s="13">
        <v>964290.78</v>
      </c>
      <c r="I111" s="13">
        <v>0</v>
      </c>
      <c r="J111" s="13">
        <f t="shared" si="7"/>
        <v>449341.37199999997</v>
      </c>
    </row>
    <row r="112" spans="1:10" x14ac:dyDescent="0.3">
      <c r="A112" s="11">
        <v>1001</v>
      </c>
      <c r="B112" s="12" t="s">
        <v>8</v>
      </c>
      <c r="C112" s="13">
        <v>247178.73000000004</v>
      </c>
      <c r="D112" s="13">
        <v>166391.15000000002</v>
      </c>
      <c r="E112" s="13">
        <v>151746.99000000002</v>
      </c>
      <c r="F112" s="13">
        <f t="shared" si="9"/>
        <v>247178.73000000004</v>
      </c>
      <c r="G112" s="13">
        <f t="shared" si="10"/>
        <v>98871.492000000027</v>
      </c>
      <c r="H112" s="13">
        <v>149228.81</v>
      </c>
      <c r="I112" s="13">
        <v>0</v>
      </c>
      <c r="J112" s="13">
        <f t="shared" si="7"/>
        <v>50357.31799999997</v>
      </c>
    </row>
    <row r="113" spans="1:10" x14ac:dyDescent="0.3">
      <c r="A113" s="11">
        <v>11005</v>
      </c>
      <c r="B113" s="12" t="s">
        <v>32</v>
      </c>
      <c r="C113" s="13">
        <v>378496.87000000005</v>
      </c>
      <c r="D113" s="13">
        <v>268969.32</v>
      </c>
      <c r="E113" s="13">
        <v>269938.24</v>
      </c>
      <c r="F113" s="13">
        <f t="shared" si="9"/>
        <v>378496.87000000005</v>
      </c>
      <c r="G113" s="13">
        <f t="shared" si="10"/>
        <v>151398.74800000002</v>
      </c>
      <c r="H113" s="13">
        <v>282834.52</v>
      </c>
      <c r="I113" s="13">
        <v>0</v>
      </c>
      <c r="J113" s="13">
        <f t="shared" si="7"/>
        <v>131435.772</v>
      </c>
    </row>
    <row r="114" spans="1:10" x14ac:dyDescent="0.3">
      <c r="A114" s="11">
        <v>51004</v>
      </c>
      <c r="B114" s="12" t="s">
        <v>122</v>
      </c>
      <c r="C114" s="13">
        <v>3800173.59</v>
      </c>
      <c r="D114" s="13">
        <v>3098201.9400000004</v>
      </c>
      <c r="E114" s="13">
        <v>3355224.83</v>
      </c>
      <c r="F114" s="13">
        <f t="shared" si="9"/>
        <v>3800173.59</v>
      </c>
      <c r="G114" s="13">
        <f t="shared" si="10"/>
        <v>1520069.436</v>
      </c>
      <c r="H114" s="13">
        <v>2740588.81</v>
      </c>
      <c r="I114" s="13">
        <v>0</v>
      </c>
      <c r="J114" s="13">
        <f t="shared" si="7"/>
        <v>1220519.3740000001</v>
      </c>
    </row>
    <row r="115" spans="1:10" x14ac:dyDescent="0.3">
      <c r="A115" s="11">
        <v>56004</v>
      </c>
      <c r="B115" s="12" t="s">
        <v>135</v>
      </c>
      <c r="C115" s="13">
        <v>141501.53</v>
      </c>
      <c r="D115" s="13">
        <v>134712.73000000001</v>
      </c>
      <c r="E115" s="13">
        <v>150657.54999999999</v>
      </c>
      <c r="F115" s="13">
        <f t="shared" si="9"/>
        <v>150657.54999999999</v>
      </c>
      <c r="G115" s="13">
        <f t="shared" si="10"/>
        <v>60263.02</v>
      </c>
      <c r="H115" s="13">
        <v>152684.78</v>
      </c>
      <c r="I115" s="13">
        <v>0</v>
      </c>
      <c r="J115" s="13">
        <f t="shared" si="7"/>
        <v>92421.760000000009</v>
      </c>
    </row>
    <row r="116" spans="1:10" x14ac:dyDescent="0.3">
      <c r="A116" s="11">
        <v>54004</v>
      </c>
      <c r="B116" s="12" t="s">
        <v>129</v>
      </c>
      <c r="C116" s="13">
        <v>73105.72</v>
      </c>
      <c r="D116" s="13">
        <v>86284.28</v>
      </c>
      <c r="E116" s="13">
        <v>167944.94</v>
      </c>
      <c r="F116" s="13">
        <f t="shared" si="9"/>
        <v>167944.94</v>
      </c>
      <c r="G116" s="13">
        <f t="shared" si="10"/>
        <v>67177.97600000001</v>
      </c>
      <c r="H116" s="13">
        <v>91959.67</v>
      </c>
      <c r="I116" s="13">
        <v>0</v>
      </c>
      <c r="J116" s="13">
        <f t="shared" si="7"/>
        <v>24781.693999999989</v>
      </c>
    </row>
    <row r="117" spans="1:10" x14ac:dyDescent="0.3">
      <c r="A117" s="11">
        <v>39004</v>
      </c>
      <c r="B117" s="12" t="s">
        <v>90</v>
      </c>
      <c r="C117" s="13">
        <v>48806.22</v>
      </c>
      <c r="D117" s="13">
        <v>45933.919999999998</v>
      </c>
      <c r="E117" s="13">
        <v>48459.259999999995</v>
      </c>
      <c r="F117" s="13">
        <f t="shared" si="9"/>
        <v>48806.22</v>
      </c>
      <c r="G117" s="13">
        <f t="shared" si="10"/>
        <v>19522.488000000001</v>
      </c>
      <c r="H117" s="13">
        <v>51833.760000000002</v>
      </c>
      <c r="I117" s="13">
        <v>0</v>
      </c>
      <c r="J117" s="13">
        <f t="shared" si="7"/>
        <v>32311.272000000001</v>
      </c>
    </row>
    <row r="118" spans="1:10" x14ac:dyDescent="0.3">
      <c r="A118" s="11">
        <v>55005</v>
      </c>
      <c r="B118" s="12" t="s">
        <v>133</v>
      </c>
      <c r="C118" s="13">
        <v>115828.23</v>
      </c>
      <c r="D118" s="13">
        <v>107544.08</v>
      </c>
      <c r="E118" s="13">
        <v>86833.569999999992</v>
      </c>
      <c r="F118" s="13">
        <f t="shared" si="9"/>
        <v>115828.23</v>
      </c>
      <c r="G118" s="13">
        <f t="shared" si="10"/>
        <v>46331.292000000001</v>
      </c>
      <c r="H118" s="13">
        <v>86945.150000000009</v>
      </c>
      <c r="I118" s="13">
        <v>0</v>
      </c>
      <c r="J118" s="13">
        <f t="shared" si="7"/>
        <v>40613.858000000007</v>
      </c>
    </row>
    <row r="119" spans="1:10" x14ac:dyDescent="0.3">
      <c r="A119" s="11">
        <v>4003</v>
      </c>
      <c r="B119" s="12" t="s">
        <v>16</v>
      </c>
      <c r="C119" s="13">
        <v>97780.83</v>
      </c>
      <c r="D119" s="13">
        <v>109519.45</v>
      </c>
      <c r="E119" s="13">
        <v>114890.6</v>
      </c>
      <c r="F119" s="13">
        <f t="shared" si="9"/>
        <v>114890.6</v>
      </c>
      <c r="G119" s="13">
        <f t="shared" si="10"/>
        <v>45956.240000000005</v>
      </c>
      <c r="H119" s="13">
        <v>116786.77</v>
      </c>
      <c r="I119" s="13">
        <v>0</v>
      </c>
      <c r="J119" s="13">
        <f t="shared" si="7"/>
        <v>70830.53</v>
      </c>
    </row>
    <row r="120" spans="1:10" x14ac:dyDescent="0.3">
      <c r="A120" s="11">
        <v>62005</v>
      </c>
      <c r="B120" s="12" t="s">
        <v>150</v>
      </c>
      <c r="C120" s="13">
        <v>205450.49</v>
      </c>
      <c r="D120" s="13">
        <v>204863.5</v>
      </c>
      <c r="E120" s="13">
        <v>201265.25</v>
      </c>
      <c r="F120" s="13">
        <f t="shared" si="9"/>
        <v>205450.49</v>
      </c>
      <c r="G120" s="13">
        <f t="shared" si="10"/>
        <v>82180.195999999996</v>
      </c>
      <c r="H120" s="13">
        <v>205897.28</v>
      </c>
      <c r="I120" s="13">
        <v>0</v>
      </c>
      <c r="J120" s="13">
        <f t="shared" si="7"/>
        <v>123717.084</v>
      </c>
    </row>
    <row r="121" spans="1:10" x14ac:dyDescent="0.3">
      <c r="A121" s="11">
        <v>49005</v>
      </c>
      <c r="B121" s="12" t="s">
        <v>114</v>
      </c>
      <c r="C121" s="13">
        <v>4172799.82</v>
      </c>
      <c r="D121" s="13">
        <v>5317272.96</v>
      </c>
      <c r="E121" s="13">
        <v>5007802.68</v>
      </c>
      <c r="F121" s="13">
        <f t="shared" si="9"/>
        <v>5317272.96</v>
      </c>
      <c r="G121" s="13">
        <f t="shared" si="10"/>
        <v>2126909.1839999999</v>
      </c>
      <c r="H121" s="13">
        <v>5822808.6600000001</v>
      </c>
      <c r="I121" s="13">
        <v>0</v>
      </c>
      <c r="J121" s="13">
        <f t="shared" si="7"/>
        <v>3695899.4760000003</v>
      </c>
    </row>
    <row r="122" spans="1:10" x14ac:dyDescent="0.3">
      <c r="A122" s="11">
        <v>5005</v>
      </c>
      <c r="B122" s="12" t="s">
        <v>19</v>
      </c>
      <c r="C122" s="13">
        <v>273160.44999999995</v>
      </c>
      <c r="D122" s="13">
        <v>230188.93</v>
      </c>
      <c r="E122" s="13">
        <v>229928.63</v>
      </c>
      <c r="F122" s="13">
        <f t="shared" si="9"/>
        <v>273160.44999999995</v>
      </c>
      <c r="G122" s="13">
        <f t="shared" si="10"/>
        <v>109264.18</v>
      </c>
      <c r="H122" s="13">
        <v>211151.78000000003</v>
      </c>
      <c r="I122" s="13">
        <v>0</v>
      </c>
      <c r="J122" s="13">
        <f t="shared" si="7"/>
        <v>101887.60000000003</v>
      </c>
    </row>
    <row r="123" spans="1:10" ht="16.5" customHeight="1" x14ac:dyDescent="0.3">
      <c r="A123" s="11">
        <v>54002</v>
      </c>
      <c r="B123" s="12" t="s">
        <v>128</v>
      </c>
      <c r="C123" s="13">
        <v>744375.27</v>
      </c>
      <c r="D123" s="13">
        <v>731317.23</v>
      </c>
      <c r="E123" s="13">
        <v>775469.28999999992</v>
      </c>
      <c r="F123" s="13">
        <f t="shared" si="9"/>
        <v>775469.28999999992</v>
      </c>
      <c r="G123" s="13">
        <f t="shared" si="10"/>
        <v>310187.71599999996</v>
      </c>
      <c r="H123" s="13">
        <v>739912.49</v>
      </c>
      <c r="I123" s="13">
        <v>0</v>
      </c>
      <c r="J123" s="13">
        <f t="shared" si="7"/>
        <v>429724.77400000003</v>
      </c>
    </row>
    <row r="124" spans="1:10" x14ac:dyDescent="0.3">
      <c r="A124" s="11">
        <v>15003</v>
      </c>
      <c r="B124" s="12" t="s">
        <v>43</v>
      </c>
      <c r="C124" s="13">
        <v>40769.31</v>
      </c>
      <c r="D124" s="13">
        <v>30096.000000000004</v>
      </c>
      <c r="E124" s="13">
        <v>23528.240000000002</v>
      </c>
      <c r="F124" s="13">
        <f t="shared" si="9"/>
        <v>40769.31</v>
      </c>
      <c r="G124" s="13">
        <f t="shared" si="10"/>
        <v>16307.724</v>
      </c>
      <c r="H124" s="13">
        <v>32161.210000000003</v>
      </c>
      <c r="I124" s="13">
        <v>0</v>
      </c>
      <c r="J124" s="13">
        <f t="shared" si="7"/>
        <v>15853.486000000003</v>
      </c>
    </row>
    <row r="125" spans="1:10" x14ac:dyDescent="0.3">
      <c r="A125" s="11">
        <v>26005</v>
      </c>
      <c r="B125" s="12" t="s">
        <v>67</v>
      </c>
      <c r="C125" s="13">
        <v>89529.32</v>
      </c>
      <c r="D125" s="13">
        <v>75748.489999999991</v>
      </c>
      <c r="E125" s="13">
        <v>59555.06</v>
      </c>
      <c r="F125" s="13">
        <f t="shared" si="9"/>
        <v>89529.32</v>
      </c>
      <c r="G125" s="13">
        <f t="shared" si="10"/>
        <v>35811.728000000003</v>
      </c>
      <c r="H125" s="13">
        <v>63283.55</v>
      </c>
      <c r="I125" s="13">
        <v>0</v>
      </c>
      <c r="J125" s="13">
        <f t="shared" si="7"/>
        <v>27471.822</v>
      </c>
    </row>
    <row r="126" spans="1:10" x14ac:dyDescent="0.3">
      <c r="A126" s="11">
        <v>40002</v>
      </c>
      <c r="B126" s="12" t="s">
        <v>93</v>
      </c>
      <c r="C126" s="13">
        <v>660266.93000000005</v>
      </c>
      <c r="D126" s="13">
        <v>599497.80000000005</v>
      </c>
      <c r="E126" s="13">
        <v>568313.23</v>
      </c>
      <c r="F126" s="13">
        <f t="shared" si="9"/>
        <v>660266.93000000005</v>
      </c>
      <c r="G126" s="13">
        <f t="shared" si="10"/>
        <v>264106.77200000006</v>
      </c>
      <c r="H126" s="13">
        <v>567873.27</v>
      </c>
      <c r="I126" s="13">
        <v>0</v>
      </c>
      <c r="J126" s="13">
        <f t="shared" si="7"/>
        <v>303766.49799999996</v>
      </c>
    </row>
    <row r="127" spans="1:10" x14ac:dyDescent="0.3">
      <c r="A127" s="11">
        <v>57001</v>
      </c>
      <c r="B127" s="12" t="s">
        <v>138</v>
      </c>
      <c r="C127" s="13">
        <v>194352.7</v>
      </c>
      <c r="D127" s="13">
        <v>283663.53000000003</v>
      </c>
      <c r="E127" s="13">
        <v>176154.94</v>
      </c>
      <c r="F127" s="13">
        <f t="shared" si="9"/>
        <v>283663.53000000003</v>
      </c>
      <c r="G127" s="13">
        <f t="shared" si="10"/>
        <v>113465.41200000001</v>
      </c>
      <c r="H127" s="13">
        <v>144654.40000000002</v>
      </c>
      <c r="I127" s="13">
        <v>0</v>
      </c>
      <c r="J127" s="13">
        <f t="shared" si="7"/>
        <v>31188.988000000012</v>
      </c>
    </row>
    <row r="128" spans="1:10" x14ac:dyDescent="0.3">
      <c r="A128" s="11">
        <v>54006</v>
      </c>
      <c r="B128" s="12" t="s">
        <v>130</v>
      </c>
      <c r="C128" s="13">
        <v>48565.69</v>
      </c>
      <c r="D128" s="13">
        <v>76284.820000000007</v>
      </c>
      <c r="E128" s="13">
        <v>78751.929999999993</v>
      </c>
      <c r="F128" s="13">
        <f t="shared" si="9"/>
        <v>78751.929999999993</v>
      </c>
      <c r="G128" s="13">
        <f t="shared" si="10"/>
        <v>31500.771999999997</v>
      </c>
      <c r="H128" s="13">
        <v>70435.8</v>
      </c>
      <c r="I128" s="13">
        <v>0</v>
      </c>
      <c r="J128" s="13">
        <f t="shared" si="7"/>
        <v>38935.028000000006</v>
      </c>
    </row>
    <row r="129" spans="1:10" x14ac:dyDescent="0.3">
      <c r="A129" s="11">
        <v>41005</v>
      </c>
      <c r="B129" s="12" t="s">
        <v>97</v>
      </c>
      <c r="C129" s="13">
        <v>194517.64</v>
      </c>
      <c r="D129" s="13">
        <v>173598.96</v>
      </c>
      <c r="E129" s="13">
        <v>167673.52000000002</v>
      </c>
      <c r="F129" s="13">
        <f t="shared" si="9"/>
        <v>194517.64</v>
      </c>
      <c r="G129" s="13">
        <f t="shared" si="10"/>
        <v>77807.056000000011</v>
      </c>
      <c r="H129" s="13">
        <v>312045.24</v>
      </c>
      <c r="I129" s="13">
        <v>0</v>
      </c>
      <c r="J129" s="13">
        <f t="shared" si="7"/>
        <v>234238.18399999998</v>
      </c>
    </row>
    <row r="130" spans="1:10" x14ac:dyDescent="0.3">
      <c r="A130" s="11">
        <v>20003</v>
      </c>
      <c r="B130" s="12" t="s">
        <v>53</v>
      </c>
      <c r="C130" s="13">
        <v>89500.79</v>
      </c>
      <c r="D130" s="13">
        <v>90348.510000000009</v>
      </c>
      <c r="E130" s="13">
        <v>80147.06</v>
      </c>
      <c r="F130" s="13">
        <f t="shared" si="9"/>
        <v>90348.510000000009</v>
      </c>
      <c r="G130" s="13">
        <f t="shared" si="10"/>
        <v>36139.404000000002</v>
      </c>
      <c r="H130" s="13">
        <v>59438.289999999994</v>
      </c>
      <c r="I130" s="13">
        <v>0</v>
      </c>
      <c r="J130" s="13">
        <f t="shared" si="7"/>
        <v>23298.885999999991</v>
      </c>
    </row>
    <row r="131" spans="1:10" x14ac:dyDescent="0.3">
      <c r="A131" s="11">
        <v>66001</v>
      </c>
      <c r="B131" s="12" t="s">
        <v>156</v>
      </c>
      <c r="C131" s="13">
        <v>804171.74</v>
      </c>
      <c r="D131" s="13">
        <v>470080.04</v>
      </c>
      <c r="E131" s="13">
        <v>428258.62000000005</v>
      </c>
      <c r="F131" s="13">
        <f t="shared" si="9"/>
        <v>804171.74</v>
      </c>
      <c r="G131" s="13">
        <f t="shared" si="10"/>
        <v>321668.696</v>
      </c>
      <c r="H131" s="13">
        <v>412591.2</v>
      </c>
      <c r="I131" s="13">
        <v>0</v>
      </c>
      <c r="J131" s="13">
        <f t="shared" si="7"/>
        <v>90922.504000000015</v>
      </c>
    </row>
    <row r="132" spans="1:10" x14ac:dyDescent="0.3">
      <c r="A132" s="11">
        <v>33005</v>
      </c>
      <c r="B132" s="12" t="s">
        <v>80</v>
      </c>
      <c r="C132" s="13">
        <v>154700.34000000003</v>
      </c>
      <c r="D132" s="13">
        <v>156997.89000000001</v>
      </c>
      <c r="E132" s="13">
        <v>105124.42</v>
      </c>
      <c r="F132" s="13">
        <f t="shared" si="9"/>
        <v>156997.89000000001</v>
      </c>
      <c r="G132" s="13">
        <f t="shared" ref="G132:G152" si="11">F132*0.4</f>
        <v>62799.15600000001</v>
      </c>
      <c r="H132" s="13">
        <v>244957.19</v>
      </c>
      <c r="I132" s="13">
        <v>0</v>
      </c>
      <c r="J132" s="13">
        <f t="shared" si="7"/>
        <v>182158.03399999999</v>
      </c>
    </row>
    <row r="133" spans="1:10" x14ac:dyDescent="0.3">
      <c r="A133" s="11">
        <v>49006</v>
      </c>
      <c r="B133" s="12" t="s">
        <v>115</v>
      </c>
      <c r="C133" s="13">
        <v>681325.03</v>
      </c>
      <c r="D133" s="13">
        <v>581607.17000000004</v>
      </c>
      <c r="E133" s="13">
        <v>592417.01</v>
      </c>
      <c r="F133" s="13">
        <f t="shared" si="9"/>
        <v>681325.03</v>
      </c>
      <c r="G133" s="13">
        <f t="shared" si="11"/>
        <v>272530.01200000005</v>
      </c>
      <c r="H133" s="13">
        <v>503111.16</v>
      </c>
      <c r="I133" s="13">
        <v>0</v>
      </c>
      <c r="J133" s="13">
        <f t="shared" ref="J133:J152" si="12">IF((H133-I133)&gt;G133,H133-I133-G133,0)</f>
        <v>230581.14799999993</v>
      </c>
    </row>
    <row r="134" spans="1:10" x14ac:dyDescent="0.3">
      <c r="A134" s="11">
        <v>13001</v>
      </c>
      <c r="B134" s="12" t="s">
        <v>35</v>
      </c>
      <c r="C134" s="13">
        <v>484486.75</v>
      </c>
      <c r="D134" s="13">
        <v>423156.08</v>
      </c>
      <c r="E134" s="13">
        <v>437624.47000000003</v>
      </c>
      <c r="F134" s="13">
        <f t="shared" si="9"/>
        <v>484486.75</v>
      </c>
      <c r="G134" s="13">
        <f t="shared" si="11"/>
        <v>193794.7</v>
      </c>
      <c r="H134" s="13">
        <v>439796.94000000006</v>
      </c>
      <c r="I134" s="13">
        <v>0</v>
      </c>
      <c r="J134" s="13">
        <f t="shared" si="12"/>
        <v>246002.24000000005</v>
      </c>
    </row>
    <row r="135" spans="1:10" x14ac:dyDescent="0.3">
      <c r="A135" s="11">
        <v>60006</v>
      </c>
      <c r="B135" s="12" t="s">
        <v>145</v>
      </c>
      <c r="C135" s="13">
        <v>280679.01</v>
      </c>
      <c r="D135" s="13">
        <v>158244.84999999998</v>
      </c>
      <c r="E135" s="13">
        <v>152686.31</v>
      </c>
      <c r="F135" s="13">
        <f t="shared" si="9"/>
        <v>280679.01</v>
      </c>
      <c r="G135" s="13">
        <f t="shared" si="11"/>
        <v>112271.60400000001</v>
      </c>
      <c r="H135" s="13">
        <v>183770.96000000002</v>
      </c>
      <c r="I135" s="13">
        <v>0</v>
      </c>
      <c r="J135" s="13">
        <f t="shared" si="12"/>
        <v>71499.356000000014</v>
      </c>
    </row>
    <row r="136" spans="1:10" x14ac:dyDescent="0.3">
      <c r="A136" s="11">
        <v>11004</v>
      </c>
      <c r="B136" s="12" t="s">
        <v>31</v>
      </c>
      <c r="C136" s="13">
        <v>141688.36000000002</v>
      </c>
      <c r="D136" s="13">
        <v>131975.81</v>
      </c>
      <c r="E136" s="13">
        <v>160724.73000000001</v>
      </c>
      <c r="F136" s="13">
        <f t="shared" si="9"/>
        <v>160724.73000000001</v>
      </c>
      <c r="G136" s="13">
        <f t="shared" si="11"/>
        <v>64289.892000000007</v>
      </c>
      <c r="H136" s="13">
        <v>217389.06</v>
      </c>
      <c r="I136" s="13">
        <v>0</v>
      </c>
      <c r="J136" s="13">
        <f t="shared" si="12"/>
        <v>153099.16800000001</v>
      </c>
    </row>
    <row r="137" spans="1:10" x14ac:dyDescent="0.3">
      <c r="A137" s="11">
        <v>51005</v>
      </c>
      <c r="B137" s="12" t="s">
        <v>123</v>
      </c>
      <c r="C137" s="13">
        <v>245557.29</v>
      </c>
      <c r="D137" s="13">
        <v>180108.86000000002</v>
      </c>
      <c r="E137" s="13">
        <v>196318.89</v>
      </c>
      <c r="F137" s="13">
        <f t="shared" si="9"/>
        <v>245557.29</v>
      </c>
      <c r="G137" s="13">
        <f t="shared" si="11"/>
        <v>98222.916000000012</v>
      </c>
      <c r="H137" s="13">
        <v>167099.61000000002</v>
      </c>
      <c r="I137" s="13">
        <v>0</v>
      </c>
      <c r="J137" s="13">
        <f t="shared" si="12"/>
        <v>68876.694000000003</v>
      </c>
    </row>
    <row r="138" spans="1:10" x14ac:dyDescent="0.3">
      <c r="A138" s="11">
        <v>6005</v>
      </c>
      <c r="B138" s="12" t="s">
        <v>23</v>
      </c>
      <c r="C138" s="13">
        <v>69897.94</v>
      </c>
      <c r="D138" s="13">
        <v>67958.75</v>
      </c>
      <c r="E138" s="13">
        <v>74386.53</v>
      </c>
      <c r="F138" s="13">
        <f t="shared" si="9"/>
        <v>74386.53</v>
      </c>
      <c r="G138" s="13">
        <f t="shared" si="11"/>
        <v>29754.612000000001</v>
      </c>
      <c r="H138" s="13">
        <v>77319.09</v>
      </c>
      <c r="I138" s="13">
        <v>0</v>
      </c>
      <c r="J138" s="13">
        <f t="shared" si="12"/>
        <v>47564.477999999996</v>
      </c>
    </row>
    <row r="139" spans="1:10" x14ac:dyDescent="0.3">
      <c r="A139" s="11">
        <v>14004</v>
      </c>
      <c r="B139" s="12" t="s">
        <v>39</v>
      </c>
      <c r="C139" s="13">
        <v>1282605.18</v>
      </c>
      <c r="D139" s="13">
        <v>1197281.3600000001</v>
      </c>
      <c r="E139" s="13">
        <v>1247800.3500000001</v>
      </c>
      <c r="F139" s="13">
        <f t="shared" si="9"/>
        <v>1282605.18</v>
      </c>
      <c r="G139" s="13">
        <f t="shared" si="11"/>
        <v>513042.07199999999</v>
      </c>
      <c r="H139" s="13">
        <v>1178139.17</v>
      </c>
      <c r="I139" s="13">
        <v>0</v>
      </c>
      <c r="J139" s="13">
        <f t="shared" si="12"/>
        <v>665097.098</v>
      </c>
    </row>
    <row r="140" spans="1:10" x14ac:dyDescent="0.3">
      <c r="A140" s="11">
        <v>18003</v>
      </c>
      <c r="B140" s="12" t="s">
        <v>49</v>
      </c>
      <c r="C140" s="13">
        <v>88185.21</v>
      </c>
      <c r="D140" s="13">
        <v>76351.570000000007</v>
      </c>
      <c r="E140" s="13">
        <v>71796.959999999992</v>
      </c>
      <c r="F140" s="13">
        <f t="shared" si="9"/>
        <v>88185.21</v>
      </c>
      <c r="G140" s="13">
        <f t="shared" si="11"/>
        <v>35274.084000000003</v>
      </c>
      <c r="H140" s="13">
        <v>80487.78</v>
      </c>
      <c r="I140" s="13">
        <v>0</v>
      </c>
      <c r="J140" s="13">
        <f t="shared" si="12"/>
        <v>45213.695999999996</v>
      </c>
    </row>
    <row r="141" spans="1:10" x14ac:dyDescent="0.3">
      <c r="A141" s="11">
        <v>14005</v>
      </c>
      <c r="B141" s="12" t="s">
        <v>40</v>
      </c>
      <c r="C141" s="13">
        <v>121961.73000000001</v>
      </c>
      <c r="D141" s="13">
        <v>119194.70999999999</v>
      </c>
      <c r="E141" s="13">
        <v>135485.69</v>
      </c>
      <c r="F141" s="14">
        <f>MAX(C141:E141)+$F$160</f>
        <v>147056.93210000001</v>
      </c>
      <c r="G141" s="13">
        <f t="shared" si="11"/>
        <v>58822.772840000005</v>
      </c>
      <c r="H141" s="13">
        <v>108191.36000000002</v>
      </c>
      <c r="I141" s="13">
        <v>0</v>
      </c>
      <c r="J141" s="13">
        <f t="shared" si="12"/>
        <v>49368.58716000001</v>
      </c>
    </row>
    <row r="142" spans="1:10" x14ac:dyDescent="0.3">
      <c r="A142" s="11">
        <v>18005</v>
      </c>
      <c r="B142" s="12" t="s">
        <v>50</v>
      </c>
      <c r="C142" s="13">
        <v>238544.24</v>
      </c>
      <c r="D142" s="13">
        <v>206671.30000000002</v>
      </c>
      <c r="E142" s="13">
        <v>249549.11000000002</v>
      </c>
      <c r="F142" s="13">
        <f>MAX(C142:E142)</f>
        <v>249549.11000000002</v>
      </c>
      <c r="G142" s="13">
        <f t="shared" si="11"/>
        <v>99819.644000000015</v>
      </c>
      <c r="H142" s="13">
        <v>279642.65000000002</v>
      </c>
      <c r="I142" s="13">
        <v>0</v>
      </c>
      <c r="J142" s="13">
        <f t="shared" si="12"/>
        <v>179823.00599999999</v>
      </c>
    </row>
    <row r="143" spans="1:10" x14ac:dyDescent="0.3">
      <c r="A143" s="11">
        <v>36002</v>
      </c>
      <c r="B143" s="12" t="s">
        <v>83</v>
      </c>
      <c r="C143" s="13">
        <v>359873.48000000004</v>
      </c>
      <c r="D143" s="13">
        <v>304558.3</v>
      </c>
      <c r="E143" s="13">
        <v>359500.49000000005</v>
      </c>
      <c r="F143" s="13">
        <f>MAX(C143:E143)</f>
        <v>359873.48000000004</v>
      </c>
      <c r="G143" s="13">
        <f t="shared" si="11"/>
        <v>143949.39200000002</v>
      </c>
      <c r="H143" s="13">
        <v>322503.66000000003</v>
      </c>
      <c r="I143" s="13">
        <v>0</v>
      </c>
      <c r="J143" s="13">
        <f t="shared" si="12"/>
        <v>178554.26800000001</v>
      </c>
    </row>
    <row r="144" spans="1:10" x14ac:dyDescent="0.3">
      <c r="A144" s="11">
        <v>49007</v>
      </c>
      <c r="B144" s="12" t="s">
        <v>116</v>
      </c>
      <c r="C144" s="13">
        <v>817654.38000000012</v>
      </c>
      <c r="D144" s="13">
        <v>586342.38</v>
      </c>
      <c r="E144" s="13">
        <v>575191.38</v>
      </c>
      <c r="F144" s="13">
        <f>MAX(C144:E144)</f>
        <v>817654.38000000012</v>
      </c>
      <c r="G144" s="13">
        <f t="shared" si="11"/>
        <v>327061.75200000009</v>
      </c>
      <c r="H144" s="13">
        <v>533341.84000000008</v>
      </c>
      <c r="I144" s="13">
        <v>0</v>
      </c>
      <c r="J144" s="13">
        <f t="shared" si="12"/>
        <v>206280.08799999999</v>
      </c>
    </row>
    <row r="145" spans="1:10" x14ac:dyDescent="0.3">
      <c r="A145" s="11">
        <v>1003</v>
      </c>
      <c r="B145" s="12" t="s">
        <v>9</v>
      </c>
      <c r="C145" s="13">
        <v>274410.23999999999</v>
      </c>
      <c r="D145" s="13">
        <v>217749.08</v>
      </c>
      <c r="E145" s="13">
        <v>222937.25</v>
      </c>
      <c r="F145" s="13">
        <v>0</v>
      </c>
      <c r="G145" s="13">
        <f t="shared" si="11"/>
        <v>0</v>
      </c>
      <c r="H145" s="13">
        <v>222698.42</v>
      </c>
      <c r="I145" s="13">
        <v>7545.74</v>
      </c>
      <c r="J145" s="13">
        <f t="shared" si="12"/>
        <v>215152.68000000002</v>
      </c>
    </row>
    <row r="146" spans="1:10" x14ac:dyDescent="0.3">
      <c r="A146" s="11">
        <v>47001</v>
      </c>
      <c r="B146" s="12" t="s">
        <v>108</v>
      </c>
      <c r="C146" s="13">
        <v>94528.590000000011</v>
      </c>
      <c r="D146" s="13">
        <v>132978.06</v>
      </c>
      <c r="E146" s="13">
        <v>88355.180000000008</v>
      </c>
      <c r="F146" s="13">
        <f t="shared" ref="F146:F152" si="13">MAX(C146:E146)</f>
        <v>132978.06</v>
      </c>
      <c r="G146" s="13">
        <f t="shared" si="11"/>
        <v>53191.224000000002</v>
      </c>
      <c r="H146" s="13">
        <v>78945.600000000006</v>
      </c>
      <c r="I146" s="13">
        <v>0</v>
      </c>
      <c r="J146" s="13">
        <f t="shared" si="12"/>
        <v>25754.376000000004</v>
      </c>
    </row>
    <row r="147" spans="1:10" x14ac:dyDescent="0.3">
      <c r="A147" s="11">
        <v>12003</v>
      </c>
      <c r="B147" s="12" t="s">
        <v>34</v>
      </c>
      <c r="C147" s="13">
        <v>482990.94</v>
      </c>
      <c r="D147" s="13">
        <v>309231.23</v>
      </c>
      <c r="E147" s="13">
        <v>343068.47000000003</v>
      </c>
      <c r="F147" s="13">
        <f t="shared" si="13"/>
        <v>482990.94</v>
      </c>
      <c r="G147" s="13">
        <f t="shared" si="11"/>
        <v>193196.37600000002</v>
      </c>
      <c r="H147" s="13">
        <v>402969.68</v>
      </c>
      <c r="I147" s="13">
        <v>0</v>
      </c>
      <c r="J147" s="13">
        <f t="shared" si="12"/>
        <v>209773.30399999997</v>
      </c>
    </row>
    <row r="148" spans="1:10" x14ac:dyDescent="0.3">
      <c r="A148" s="11">
        <v>54007</v>
      </c>
      <c r="B148" s="12" t="s">
        <v>131</v>
      </c>
      <c r="C148" s="13">
        <v>128105.22</v>
      </c>
      <c r="D148" s="13">
        <v>118850.47</v>
      </c>
      <c r="E148" s="13">
        <v>126819.02</v>
      </c>
      <c r="F148" s="13">
        <f t="shared" si="13"/>
        <v>128105.22</v>
      </c>
      <c r="G148" s="13">
        <f t="shared" si="11"/>
        <v>51242.088000000003</v>
      </c>
      <c r="H148" s="13">
        <v>119781.51000000001</v>
      </c>
      <c r="I148" s="13">
        <v>0</v>
      </c>
      <c r="J148" s="13">
        <f t="shared" si="12"/>
        <v>68539.422000000006</v>
      </c>
    </row>
    <row r="149" spans="1:10" x14ac:dyDescent="0.3">
      <c r="A149" s="11">
        <v>59002</v>
      </c>
      <c r="B149" s="12" t="s">
        <v>140</v>
      </c>
      <c r="C149" s="13">
        <v>589137.57999999996</v>
      </c>
      <c r="D149" s="13">
        <v>319757.30000000005</v>
      </c>
      <c r="E149" s="13">
        <v>302796.79999999999</v>
      </c>
      <c r="F149" s="13">
        <f t="shared" si="13"/>
        <v>589137.57999999996</v>
      </c>
      <c r="G149" s="13">
        <f t="shared" si="11"/>
        <v>235655.03200000001</v>
      </c>
      <c r="H149" s="13">
        <v>341638.5</v>
      </c>
      <c r="I149" s="13">
        <v>0</v>
      </c>
      <c r="J149" s="13">
        <f t="shared" si="12"/>
        <v>105983.46799999999</v>
      </c>
    </row>
    <row r="150" spans="1:10" x14ac:dyDescent="0.3">
      <c r="A150" s="11">
        <v>2006</v>
      </c>
      <c r="B150" s="12" t="s">
        <v>12</v>
      </c>
      <c r="C150" s="13">
        <v>127180.59999999999</v>
      </c>
      <c r="D150" s="13">
        <v>147867.84</v>
      </c>
      <c r="E150" s="13">
        <v>126976.84</v>
      </c>
      <c r="F150" s="13">
        <f t="shared" si="13"/>
        <v>147867.84</v>
      </c>
      <c r="G150" s="13">
        <f t="shared" si="11"/>
        <v>59147.135999999999</v>
      </c>
      <c r="H150" s="13">
        <v>125846.96</v>
      </c>
      <c r="I150" s="13">
        <v>0</v>
      </c>
      <c r="J150" s="13">
        <f t="shared" si="12"/>
        <v>66699.824000000008</v>
      </c>
    </row>
    <row r="151" spans="1:10" x14ac:dyDescent="0.3">
      <c r="A151" s="11">
        <v>55004</v>
      </c>
      <c r="B151" s="12" t="s">
        <v>132</v>
      </c>
      <c r="C151" s="13">
        <v>101418.98000000001</v>
      </c>
      <c r="D151" s="13">
        <v>75664.12999999999</v>
      </c>
      <c r="E151" s="13">
        <v>82642.45</v>
      </c>
      <c r="F151" s="13">
        <f t="shared" si="13"/>
        <v>101418.98000000001</v>
      </c>
      <c r="G151" s="13">
        <f t="shared" si="11"/>
        <v>40567.592000000004</v>
      </c>
      <c r="H151" s="13">
        <v>82897.700000000012</v>
      </c>
      <c r="I151" s="13">
        <v>0</v>
      </c>
      <c r="J151" s="13">
        <f t="shared" si="12"/>
        <v>42330.108000000007</v>
      </c>
    </row>
    <row r="152" spans="1:10" x14ac:dyDescent="0.3">
      <c r="A152" s="11">
        <v>63003</v>
      </c>
      <c r="B152" s="12" t="s">
        <v>153</v>
      </c>
      <c r="C152" s="13">
        <v>957993.8</v>
      </c>
      <c r="D152" s="13">
        <v>840964.34000000008</v>
      </c>
      <c r="E152" s="13">
        <v>899377.99</v>
      </c>
      <c r="F152" s="13">
        <f t="shared" si="13"/>
        <v>957993.8</v>
      </c>
      <c r="G152" s="13">
        <f t="shared" si="11"/>
        <v>383197.52</v>
      </c>
      <c r="H152" s="13">
        <v>969614.74</v>
      </c>
      <c r="I152" s="13">
        <v>0</v>
      </c>
      <c r="J152" s="13">
        <f t="shared" si="12"/>
        <v>586417.22</v>
      </c>
    </row>
    <row r="153" spans="1:10" x14ac:dyDescent="0.3">
      <c r="A153" s="15"/>
      <c r="B153" s="16" t="s">
        <v>157</v>
      </c>
      <c r="C153" s="17">
        <f>SUM(C4:C152)</f>
        <v>53029558.199999981</v>
      </c>
      <c r="D153" s="17">
        <f>SUM(D4:D152)</f>
        <v>49142635.990000002</v>
      </c>
      <c r="E153" s="17">
        <f>SUM(E4:E152)</f>
        <v>48923836.430000022</v>
      </c>
      <c r="F153" s="13" t="s">
        <v>0</v>
      </c>
      <c r="G153" s="13">
        <f>SUM(G4:G152)</f>
        <v>22942571.123999991</v>
      </c>
      <c r="H153" s="17">
        <f>SUM(H4:H152)</f>
        <v>47877580.300000019</v>
      </c>
      <c r="I153" s="17">
        <f>SUM(I4:I152)</f>
        <v>15084.17</v>
      </c>
      <c r="J153" s="17">
        <f>SUM(J4:J152)</f>
        <v>24981001.583999991</v>
      </c>
    </row>
    <row r="154" spans="1:10" ht="15" customHeight="1" x14ac:dyDescent="0.3">
      <c r="A154" s="18"/>
      <c r="B154" s="18"/>
    </row>
    <row r="155" spans="1:10" ht="15" customHeight="1" x14ac:dyDescent="0.3"/>
    <row r="156" spans="1:10" x14ac:dyDescent="0.3">
      <c r="A156" s="11">
        <v>25003</v>
      </c>
      <c r="B156" s="12" t="s">
        <v>158</v>
      </c>
      <c r="C156" s="13">
        <v>105193.11</v>
      </c>
      <c r="D156" s="13">
        <v>52550.989999999991</v>
      </c>
      <c r="E156" s="13">
        <v>82432.23</v>
      </c>
      <c r="F156" s="13">
        <f>MAX(C156:E156)</f>
        <v>105193.11</v>
      </c>
      <c r="G156" s="29"/>
      <c r="H156" s="28"/>
      <c r="I156" s="28"/>
      <c r="J156" s="28"/>
    </row>
    <row r="157" spans="1:10" x14ac:dyDescent="0.3">
      <c r="H157" s="19" t="s">
        <v>0</v>
      </c>
      <c r="I157" s="19"/>
    </row>
    <row r="158" spans="1:10" x14ac:dyDescent="0.3">
      <c r="E158" s="1" t="s">
        <v>159</v>
      </c>
      <c r="F158" s="20">
        <f>F156*0.2</f>
        <v>21038.622000000003</v>
      </c>
    </row>
    <row r="159" spans="1:10" x14ac:dyDescent="0.3">
      <c r="E159" s="1" t="s">
        <v>160</v>
      </c>
      <c r="F159" s="20">
        <f>F156*0.69</f>
        <v>72583.245899999994</v>
      </c>
    </row>
    <row r="160" spans="1:10" x14ac:dyDescent="0.3">
      <c r="E160" s="1" t="s">
        <v>161</v>
      </c>
      <c r="F160" s="20">
        <f>F156*0.11</f>
        <v>11571.242099999999</v>
      </c>
    </row>
  </sheetData>
  <sortState xmlns:xlrd2="http://schemas.microsoft.com/office/spreadsheetml/2017/richdata2" ref="A4:J152">
    <sortCondition ref="B4:B152"/>
  </sortState>
  <pageMargins left="0.2" right="0.2" top="0.27" bottom="0.35" header="0.17" footer="0.17"/>
  <pageSetup scale="95" fitToHeight="0" orientation="landscape" r:id="rId1"/>
  <headerFooter>
    <oddFooter>&amp;C&amp;"Ebrima,Regular"&amp;9&amp;P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OTHR REV 2021</vt:lpstr>
      <vt:lpstr>'OTHR REV 2021'!Print_Area</vt:lpstr>
      <vt:lpstr>'OTHR REV 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Woodmansey, Susan</cp:lastModifiedBy>
  <cp:lastPrinted>2019-12-09T17:17:43Z</cp:lastPrinted>
  <dcterms:created xsi:type="dcterms:W3CDTF">2019-12-06T22:02:42Z</dcterms:created>
  <dcterms:modified xsi:type="dcterms:W3CDTF">2019-12-09T17:21:36Z</dcterms:modified>
</cp:coreProperties>
</file>