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2 State Aid\WEB Documents\"/>
    </mc:Choice>
  </mc:AlternateContent>
  <xr:revisionPtr revIDLastSave="0" documentId="13_ncr:1_{BC9C098C-3124-4730-A998-EC6327FF636D}" xr6:coauthVersionLast="47" xr6:coauthVersionMax="47" xr10:uidLastSave="{00000000-0000-0000-0000-000000000000}"/>
  <bookViews>
    <workbookView xWindow="-120" yWindow="-120" windowWidth="29040" windowHeight="15840" xr2:uid="{D2689A16-02C4-4EE8-AEE9-F69CCB2A67AE}"/>
  </bookViews>
  <sheets>
    <sheet name="FY2022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'FY2022'!$A$4:$K$154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'FY2022'!$A$1:$K$158</definedName>
    <definedName name="_xlnm.Print_Titles" localSheetId="0">'FY2022'!$1:$4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6" i="1" l="1"/>
  <c r="I154" i="1"/>
  <c r="F154" i="1"/>
  <c r="G132" i="1"/>
  <c r="G108" i="1"/>
  <c r="G43" i="1"/>
  <c r="J43" i="1"/>
  <c r="K43" i="1" s="1"/>
  <c r="J153" i="1"/>
  <c r="G153" i="1"/>
  <c r="J60" i="1"/>
  <c r="J101" i="1"/>
  <c r="J121" i="1"/>
  <c r="J36" i="1"/>
  <c r="K36" i="1" s="1"/>
  <c r="G36" i="1"/>
  <c r="J48" i="1"/>
  <c r="G48" i="1"/>
  <c r="G15" i="1"/>
  <c r="J15" i="1"/>
  <c r="K15" i="1" s="1"/>
  <c r="G7" i="1"/>
  <c r="J7" i="1"/>
  <c r="J136" i="1"/>
  <c r="G136" i="1"/>
  <c r="J110" i="1"/>
  <c r="J92" i="1"/>
  <c r="J28" i="1"/>
  <c r="J33" i="1"/>
  <c r="G33" i="1"/>
  <c r="J150" i="1"/>
  <c r="K150" i="1" s="1"/>
  <c r="G150" i="1"/>
  <c r="G6" i="1"/>
  <c r="J6" i="1"/>
  <c r="J128" i="1"/>
  <c r="G128" i="1"/>
  <c r="J106" i="1"/>
  <c r="G106" i="1"/>
  <c r="J73" i="1"/>
  <c r="J116" i="1"/>
  <c r="J41" i="1"/>
  <c r="J119" i="1"/>
  <c r="K119" i="1" s="1"/>
  <c r="G119" i="1"/>
  <c r="J152" i="1"/>
  <c r="G152" i="1"/>
  <c r="J149" i="1"/>
  <c r="K149" i="1" s="1"/>
  <c r="G149" i="1"/>
  <c r="J129" i="1"/>
  <c r="G129" i="1"/>
  <c r="J117" i="1"/>
  <c r="G117" i="1"/>
  <c r="J124" i="1"/>
  <c r="J75" i="1"/>
  <c r="J61" i="1"/>
  <c r="J87" i="1"/>
  <c r="G87" i="1"/>
  <c r="J17" i="1"/>
  <c r="G17" i="1"/>
  <c r="J138" i="1"/>
  <c r="G138" i="1"/>
  <c r="J115" i="1"/>
  <c r="G115" i="1"/>
  <c r="J104" i="1"/>
  <c r="G104" i="1"/>
  <c r="J72" i="1"/>
  <c r="J42" i="1"/>
  <c r="J32" i="1"/>
  <c r="J55" i="1"/>
  <c r="G55" i="1"/>
  <c r="J145" i="1"/>
  <c r="G145" i="1"/>
  <c r="J134" i="1"/>
  <c r="K134" i="1" s="1"/>
  <c r="G134" i="1"/>
  <c r="J122" i="1"/>
  <c r="G122" i="1"/>
  <c r="J59" i="1"/>
  <c r="G59" i="1"/>
  <c r="J38" i="1"/>
  <c r="J20" i="1"/>
  <c r="J12" i="1"/>
  <c r="J76" i="1"/>
  <c r="J147" i="1"/>
  <c r="G147" i="1"/>
  <c r="J53" i="1"/>
  <c r="G53" i="1"/>
  <c r="J96" i="1"/>
  <c r="G96" i="1"/>
  <c r="K96" i="1" s="1"/>
  <c r="J85" i="1"/>
  <c r="K85" i="1" s="1"/>
  <c r="G85" i="1"/>
  <c r="J22" i="1"/>
  <c r="G89" i="1"/>
  <c r="J52" i="1"/>
  <c r="J93" i="1"/>
  <c r="J102" i="1"/>
  <c r="G102" i="1"/>
  <c r="J25" i="1"/>
  <c r="G25" i="1"/>
  <c r="J90" i="1"/>
  <c r="G90" i="1"/>
  <c r="J130" i="1"/>
  <c r="G130" i="1"/>
  <c r="G88" i="1"/>
  <c r="J88" i="1"/>
  <c r="J68" i="1"/>
  <c r="J26" i="1"/>
  <c r="J127" i="1"/>
  <c r="J86" i="1"/>
  <c r="G86" i="1"/>
  <c r="J109" i="1"/>
  <c r="G109" i="1"/>
  <c r="J118" i="1"/>
  <c r="G118" i="1"/>
  <c r="J91" i="1"/>
  <c r="G91" i="1"/>
  <c r="G30" i="1"/>
  <c r="J30" i="1"/>
  <c r="G84" i="1"/>
  <c r="J37" i="1"/>
  <c r="J9" i="1"/>
  <c r="J81" i="1"/>
  <c r="K81" i="1" s="1"/>
  <c r="G81" i="1"/>
  <c r="J144" i="1"/>
  <c r="G144" i="1"/>
  <c r="J82" i="1"/>
  <c r="G82" i="1"/>
  <c r="J71" i="1"/>
  <c r="G71" i="1"/>
  <c r="G133" i="1"/>
  <c r="J133" i="1"/>
  <c r="G111" i="1"/>
  <c r="J97" i="1"/>
  <c r="J58" i="1"/>
  <c r="J112" i="1"/>
  <c r="G112" i="1"/>
  <c r="J67" i="1"/>
  <c r="G67" i="1"/>
  <c r="J21" i="1"/>
  <c r="G21" i="1"/>
  <c r="J66" i="1"/>
  <c r="K66" i="1" s="1"/>
  <c r="G66" i="1"/>
  <c r="G99" i="1"/>
  <c r="J99" i="1"/>
  <c r="G65" i="1"/>
  <c r="J50" i="1"/>
  <c r="J27" i="1"/>
  <c r="J64" i="1"/>
  <c r="K64" i="1" s="1"/>
  <c r="G64" i="1"/>
  <c r="J126" i="1"/>
  <c r="G126" i="1"/>
  <c r="J62" i="1"/>
  <c r="G62" i="1"/>
  <c r="J24" i="1"/>
  <c r="K24" i="1" s="1"/>
  <c r="G24" i="1"/>
  <c r="G98" i="1"/>
  <c r="J98" i="1"/>
  <c r="G16" i="1"/>
  <c r="J54" i="1"/>
  <c r="J107" i="1"/>
  <c r="J74" i="1"/>
  <c r="K74" i="1" s="1"/>
  <c r="G74" i="1"/>
  <c r="J45" i="1"/>
  <c r="G45" i="1"/>
  <c r="J78" i="1"/>
  <c r="G78" i="1"/>
  <c r="J46" i="1"/>
  <c r="G46" i="1"/>
  <c r="G19" i="1"/>
  <c r="J19" i="1"/>
  <c r="J34" i="1"/>
  <c r="J10" i="1"/>
  <c r="J131" i="1"/>
  <c r="J44" i="1"/>
  <c r="G44" i="1"/>
  <c r="G40" i="1"/>
  <c r="J40" i="1"/>
  <c r="K40" i="1" s="1"/>
  <c r="J143" i="1"/>
  <c r="G143" i="1"/>
  <c r="J141" i="1"/>
  <c r="G141" i="1"/>
  <c r="G103" i="1"/>
  <c r="J103" i="1"/>
  <c r="J100" i="1"/>
  <c r="J51" i="1"/>
  <c r="J47" i="1"/>
  <c r="J35" i="1"/>
  <c r="G35" i="1"/>
  <c r="G125" i="1"/>
  <c r="J125" i="1"/>
  <c r="J95" i="1"/>
  <c r="G95" i="1"/>
  <c r="J94" i="1"/>
  <c r="G94" i="1"/>
  <c r="G142" i="1"/>
  <c r="J142" i="1"/>
  <c r="J140" i="1"/>
  <c r="J69" i="1"/>
  <c r="J56" i="1"/>
  <c r="J79" i="1"/>
  <c r="G79" i="1"/>
  <c r="G135" i="1"/>
  <c r="J135" i="1"/>
  <c r="J148" i="1"/>
  <c r="G148" i="1"/>
  <c r="J31" i="1"/>
  <c r="G31" i="1"/>
  <c r="G114" i="1"/>
  <c r="J114" i="1"/>
  <c r="G137" i="1"/>
  <c r="J8" i="1"/>
  <c r="J70" i="1"/>
  <c r="J105" i="1"/>
  <c r="G105" i="1"/>
  <c r="G13" i="1"/>
  <c r="J13" i="1"/>
  <c r="K13" i="1" s="1"/>
  <c r="J83" i="1"/>
  <c r="G83" i="1"/>
  <c r="J29" i="1"/>
  <c r="G29" i="1"/>
  <c r="G63" i="1"/>
  <c r="J63" i="1"/>
  <c r="G139" i="1"/>
  <c r="J57" i="1"/>
  <c r="J5" i="1"/>
  <c r="J39" i="1"/>
  <c r="K39" i="1" s="1"/>
  <c r="G39" i="1"/>
  <c r="G123" i="1"/>
  <c r="J123" i="1"/>
  <c r="J49" i="1"/>
  <c r="G49" i="1"/>
  <c r="J23" i="1"/>
  <c r="G23" i="1"/>
  <c r="G120" i="1"/>
  <c r="J120" i="1"/>
  <c r="J18" i="1"/>
  <c r="J11" i="1"/>
  <c r="J14" i="1"/>
  <c r="J151" i="1"/>
  <c r="G151" i="1"/>
  <c r="J80" i="1"/>
  <c r="G80" i="1"/>
  <c r="J77" i="1"/>
  <c r="G77" i="1"/>
  <c r="J146" i="1"/>
  <c r="G146" i="1"/>
  <c r="H154" i="1"/>
  <c r="E154" i="1"/>
  <c r="G113" i="1"/>
  <c r="J113" i="1"/>
  <c r="K98" i="1" l="1"/>
  <c r="K29" i="1"/>
  <c r="K143" i="1"/>
  <c r="K7" i="1"/>
  <c r="K23" i="1"/>
  <c r="K71" i="1"/>
  <c r="K151" i="1"/>
  <c r="K112" i="1"/>
  <c r="K125" i="1"/>
  <c r="K53" i="1"/>
  <c r="K55" i="1"/>
  <c r="K129" i="1"/>
  <c r="K95" i="1"/>
  <c r="K115" i="1"/>
  <c r="K128" i="1"/>
  <c r="K122" i="1"/>
  <c r="K83" i="1"/>
  <c r="K135" i="1"/>
  <c r="K45" i="1"/>
  <c r="K62" i="1"/>
  <c r="K67" i="1"/>
  <c r="K82" i="1"/>
  <c r="K109" i="1"/>
  <c r="K90" i="1"/>
  <c r="K77" i="1"/>
  <c r="K94" i="1"/>
  <c r="K17" i="1"/>
  <c r="K106" i="1"/>
  <c r="K87" i="1"/>
  <c r="K80" i="1"/>
  <c r="K49" i="1"/>
  <c r="K78" i="1"/>
  <c r="K126" i="1"/>
  <c r="K21" i="1"/>
  <c r="K144" i="1"/>
  <c r="K118" i="1"/>
  <c r="K25" i="1"/>
  <c r="K148" i="1"/>
  <c r="K117" i="1"/>
  <c r="K152" i="1"/>
  <c r="K6" i="1"/>
  <c r="K123" i="1"/>
  <c r="K19" i="1"/>
  <c r="K99" i="1"/>
  <c r="K138" i="1"/>
  <c r="K136" i="1"/>
  <c r="K142" i="1"/>
  <c r="K35" i="1"/>
  <c r="K147" i="1"/>
  <c r="K48" i="1"/>
  <c r="K120" i="1"/>
  <c r="K133" i="1"/>
  <c r="K28" i="1"/>
  <c r="K10" i="1"/>
  <c r="K46" i="1"/>
  <c r="K104" i="1"/>
  <c r="K114" i="1"/>
  <c r="K31" i="1"/>
  <c r="K79" i="1"/>
  <c r="K88" i="1"/>
  <c r="K130" i="1"/>
  <c r="K102" i="1"/>
  <c r="K113" i="1"/>
  <c r="K103" i="1"/>
  <c r="K141" i="1"/>
  <c r="K44" i="1"/>
  <c r="K59" i="1"/>
  <c r="K145" i="1"/>
  <c r="K153" i="1"/>
  <c r="K146" i="1"/>
  <c r="K63" i="1"/>
  <c r="K105" i="1"/>
  <c r="K30" i="1"/>
  <c r="K91" i="1"/>
  <c r="K86" i="1"/>
  <c r="K33" i="1"/>
  <c r="J132" i="1"/>
  <c r="K132" i="1" s="1"/>
  <c r="J108" i="1"/>
  <c r="K108" i="1" s="1"/>
  <c r="G22" i="1"/>
  <c r="K22" i="1" s="1"/>
  <c r="G38" i="1"/>
  <c r="K38" i="1" s="1"/>
  <c r="G72" i="1"/>
  <c r="K72" i="1" s="1"/>
  <c r="G124" i="1"/>
  <c r="K124" i="1" s="1"/>
  <c r="G73" i="1"/>
  <c r="K73" i="1" s="1"/>
  <c r="G110" i="1"/>
  <c r="K110" i="1" s="1"/>
  <c r="G60" i="1"/>
  <c r="K60" i="1" s="1"/>
  <c r="C154" i="1"/>
  <c r="D154" i="1"/>
  <c r="G18" i="1"/>
  <c r="K18" i="1" s="1"/>
  <c r="G140" i="1"/>
  <c r="K140" i="1" s="1"/>
  <c r="G68" i="1"/>
  <c r="K68" i="1" s="1"/>
  <c r="G42" i="1"/>
  <c r="K42" i="1" s="1"/>
  <c r="G92" i="1"/>
  <c r="K92" i="1" s="1"/>
  <c r="G8" i="1"/>
  <c r="K8" i="1" s="1"/>
  <c r="G69" i="1"/>
  <c r="K69" i="1" s="1"/>
  <c r="G51" i="1"/>
  <c r="K51" i="1" s="1"/>
  <c r="G10" i="1"/>
  <c r="G54" i="1"/>
  <c r="K54" i="1" s="1"/>
  <c r="G50" i="1"/>
  <c r="K50" i="1" s="1"/>
  <c r="G97" i="1"/>
  <c r="K97" i="1" s="1"/>
  <c r="G37" i="1"/>
  <c r="K37" i="1" s="1"/>
  <c r="G26" i="1"/>
  <c r="K26" i="1" s="1"/>
  <c r="G52" i="1"/>
  <c r="K52" i="1" s="1"/>
  <c r="G12" i="1"/>
  <c r="K12" i="1" s="1"/>
  <c r="G32" i="1"/>
  <c r="K32" i="1" s="1"/>
  <c r="G61" i="1"/>
  <c r="K61" i="1" s="1"/>
  <c r="G41" i="1"/>
  <c r="K41" i="1" s="1"/>
  <c r="G28" i="1"/>
  <c r="G121" i="1"/>
  <c r="K121" i="1" s="1"/>
  <c r="G100" i="1"/>
  <c r="K100" i="1" s="1"/>
  <c r="G34" i="1"/>
  <c r="K34" i="1" s="1"/>
  <c r="G20" i="1"/>
  <c r="K20" i="1" s="1"/>
  <c r="G75" i="1"/>
  <c r="K75" i="1" s="1"/>
  <c r="G116" i="1"/>
  <c r="K116" i="1" s="1"/>
  <c r="G101" i="1"/>
  <c r="K101" i="1" s="1"/>
  <c r="G11" i="1"/>
  <c r="K11" i="1" s="1"/>
  <c r="G14" i="1"/>
  <c r="K14" i="1" s="1"/>
  <c r="G5" i="1"/>
  <c r="K5" i="1" s="1"/>
  <c r="J139" i="1"/>
  <c r="K139" i="1" s="1"/>
  <c r="G70" i="1"/>
  <c r="K70" i="1" s="1"/>
  <c r="J137" i="1"/>
  <c r="K137" i="1" s="1"/>
  <c r="G56" i="1"/>
  <c r="K56" i="1" s="1"/>
  <c r="G47" i="1"/>
  <c r="K47" i="1" s="1"/>
  <c r="G131" i="1"/>
  <c r="K131" i="1" s="1"/>
  <c r="G107" i="1"/>
  <c r="K107" i="1" s="1"/>
  <c r="J16" i="1"/>
  <c r="K16" i="1" s="1"/>
  <c r="G27" i="1"/>
  <c r="K27" i="1" s="1"/>
  <c r="J65" i="1"/>
  <c r="K65" i="1" s="1"/>
  <c r="G58" i="1"/>
  <c r="K58" i="1" s="1"/>
  <c r="J111" i="1"/>
  <c r="K111" i="1" s="1"/>
  <c r="G9" i="1"/>
  <c r="K9" i="1" s="1"/>
  <c r="J84" i="1"/>
  <c r="K84" i="1" s="1"/>
  <c r="G127" i="1"/>
  <c r="K127" i="1" s="1"/>
  <c r="G93" i="1"/>
  <c r="K93" i="1" s="1"/>
  <c r="J89" i="1"/>
  <c r="K89" i="1" s="1"/>
  <c r="G76" i="1"/>
  <c r="K76" i="1" s="1"/>
  <c r="J156" i="1"/>
  <c r="K156" i="1" s="1"/>
  <c r="G57" i="1"/>
  <c r="K57" i="1" s="1"/>
  <c r="J154" i="1" l="1"/>
  <c r="K154" i="1"/>
  <c r="K158" i="1" s="1"/>
  <c r="G154" i="1"/>
</calcChain>
</file>

<file path=xl/sharedStrings.xml><?xml version="1.0" encoding="utf-8"?>
<sst xmlns="http://schemas.openxmlformats.org/spreadsheetml/2006/main" count="166" uniqueCount="166">
  <si>
    <t>FY2022 General State Aid</t>
  </si>
  <si>
    <t>updated on 5/13/2022</t>
  </si>
  <si>
    <t>Alternative Formula District</t>
  </si>
  <si>
    <t>District No.</t>
  </si>
  <si>
    <t>District Name</t>
  </si>
  <si>
    <t xml:space="preserve">TOTAL Need </t>
  </si>
  <si>
    <t>Other Revenue Local Effort</t>
  </si>
  <si>
    <t>1st Half
Local Effort
(Pay 2021)</t>
  </si>
  <si>
    <t>Excess 
Cash Balance Penalty</t>
  </si>
  <si>
    <t>1st Half
 State Aid</t>
  </si>
  <si>
    <t>2nd Half
Local Effort
(Pay 2022)</t>
  </si>
  <si>
    <t>Gaming Revenue Adjustment</t>
  </si>
  <si>
    <t>2nd Half
 State Aid</t>
  </si>
  <si>
    <t xml:space="preserve">FY2022 
GSA 
State Aid 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</si>
  <si>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</si>
  <si>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</si>
  <si>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</si>
  <si>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</si>
  <si>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</si>
  <si>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</si>
  <si>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</si>
  <si>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</si>
  <si>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</si>
  <si>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</si>
  <si>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</si>
  <si>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</si>
  <si>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</si>
  <si>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</si>
  <si>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</si>
  <si>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</si>
  <si>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</si>
  <si>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</si>
  <si>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</si>
  <si>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</si>
  <si>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</si>
  <si>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</si>
  <si>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</si>
  <si>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</si>
  <si>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</si>
  <si>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</si>
  <si>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</si>
  <si>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</si>
  <si>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</si>
  <si>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</si>
  <si>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</si>
  <si>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</si>
  <si>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</si>
  <si>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</si>
  <si>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</si>
  <si>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</si>
  <si>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</si>
  <si>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</si>
  <si>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</si>
  <si>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</si>
  <si>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</si>
  <si>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</si>
  <si>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</si>
  <si>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</si>
  <si>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</si>
  <si>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</si>
  <si>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</si>
  <si>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</si>
  <si>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</si>
  <si>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</si>
  <si>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</si>
  <si>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</si>
  <si>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</si>
  <si>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</si>
  <si>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</si>
  <si>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</si>
  <si>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</si>
  <si>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</si>
  <si>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</si>
  <si>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</si>
  <si>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</si>
  <si>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</si>
  <si>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</si>
  <si>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</si>
  <si>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</si>
  <si>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</si>
  <si>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</si>
  <si>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</si>
  <si>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</si>
  <si>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</si>
  <si>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</si>
  <si>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</si>
  <si>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</si>
  <si>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</si>
  <si>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</si>
  <si>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</si>
  <si>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</si>
  <si>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</si>
  <si>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</si>
  <si>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</si>
  <si>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</si>
  <si>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</si>
  <si>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</si>
  <si>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</si>
  <si>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</si>
  <si>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</si>
  <si>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</si>
  <si>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</si>
  <si>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</si>
  <si>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</si>
  <si>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</si>
  <si>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</si>
  <si>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</si>
  <si>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</si>
  <si>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</si>
  <si>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</si>
  <si>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</si>
  <si>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</si>
  <si>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</si>
  <si>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</si>
  <si>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</si>
  <si>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</si>
  <si>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</si>
  <si>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</si>
  <si>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</si>
  <si>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</si>
  <si>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</si>
  <si>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</si>
  <si>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</si>
  <si>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</si>
  <si>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</si>
  <si>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</si>
  <si>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</si>
  <si>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</si>
  <si>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</si>
  <si>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</si>
  <si>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</si>
  <si>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</si>
  <si>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</si>
  <si>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</si>
  <si>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</si>
  <si>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</si>
  <si>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</si>
  <si>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</si>
  <si>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</si>
  <si>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</si>
  <si>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</si>
  <si>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</si>
  <si>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</si>
  <si>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</si>
  <si>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</si>
  <si>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</si>
  <si>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</si>
  <si>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</si>
  <si>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</si>
  <si>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</si>
  <si>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</si>
  <si>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 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</si>
  <si>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</si>
  <si>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</si>
  <si>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</si>
  <si>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</si>
  <si>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</si>
  <si>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</si>
  <si>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</si>
  <si>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</si>
  <si>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</si>
  <si>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</si>
  <si>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</si>
  <si>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 xml:space="preserve"> </t>
  </si>
  <si>
    <t>L-D Career &amp; Tech Ed.</t>
  </si>
  <si>
    <t xml:space="preserve">Total State Aid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</si>
</sst>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7" x14ac:knownFonts="1">
    <font>
      <sz val="10"/>
      <name val="Arial"/>
    </font>
    <font>
      <sz val="10"/>
      <name val="Arial"/>
      <family val="2"/>
    </font>
    <font>
      <sz val="10"/>
      <color rgb="FF002060"/>
      <name val="Ebrima"/>
    </font>
    <font>
      <b/>
      <sz val="14"/>
      <color rgb="FF002060"/>
      <name val="Ebrima"/>
    </font>
    <font>
      <i/>
      <sz val="8"/>
      <color rgb="FF002060"/>
      <name val="Ebrima"/>
    </font>
    <font>
      <sz val="8"/>
      <color rgb="FF002060"/>
      <name val="Ebrima"/>
    </font>
    <font>
      <sz val="9"/>
      <color rgb="FF002060"/>
      <name val="Ebrima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EE2F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/>
    <xf numFmtId="5" fontId="2" fillId="0" borderId="0" xfId="1" applyNumberFormat="1" applyFont="1"/>
    <xf numFmtId="164" fontId="2" fillId="0" borderId="0" xfId="1" applyNumberFormat="1" applyFont="1"/>
    <xf numFmtId="0" fontId="4" fillId="0" borderId="0" xfId="1" applyFont="1" applyAlignment="1">
      <alignment horizontal="left"/>
    </xf>
    <xf numFmtId="0" fontId="5" fillId="2" borderId="1" xfId="1" applyFont="1" applyFill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 wrapText="1"/>
    </xf>
    <xf numFmtId="5" fontId="6" fillId="3" borderId="2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/>
    <xf numFmtId="5" fontId="6" fillId="0" borderId="3" xfId="0" applyNumberFormat="1" applyFont="1" applyBorder="1"/>
    <xf numFmtId="6" fontId="6" fillId="0" borderId="3" xfId="0" applyNumberFormat="1" applyFont="1" applyBorder="1"/>
    <xf numFmtId="5" fontId="6" fillId="0" borderId="3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164" fontId="6" fillId="2" borderId="3" xfId="0" applyNumberFormat="1" applyFont="1" applyFill="1" applyBorder="1"/>
    <xf numFmtId="5" fontId="6" fillId="2" borderId="3" xfId="0" applyNumberFormat="1" applyFont="1" applyFill="1" applyBorder="1"/>
    <xf numFmtId="6" fontId="6" fillId="2" borderId="3" xfId="0" applyNumberFormat="1" applyFont="1" applyFill="1" applyBorder="1"/>
    <xf numFmtId="5" fontId="6" fillId="2" borderId="3" xfId="0" applyNumberFormat="1" applyFont="1" applyFill="1" applyBorder="1" applyAlignment="1">
      <alignment horizontal="right"/>
    </xf>
    <xf numFmtId="5" fontId="6" fillId="0" borderId="0" xfId="0" applyNumberFormat="1" applyFont="1"/>
    <xf numFmtId="3" fontId="6" fillId="4" borderId="3" xfId="0" applyNumberFormat="1" applyFont="1" applyFill="1" applyBorder="1" applyAlignment="1">
      <alignment horizontal="left"/>
    </xf>
    <xf numFmtId="3" fontId="6" fillId="4" borderId="4" xfId="0" applyNumberFormat="1" applyFont="1" applyFill="1" applyBorder="1" applyAlignment="1">
      <alignment horizontal="center" wrapText="1"/>
    </xf>
    <xf numFmtId="5" fontId="6" fillId="4" borderId="0" xfId="0" applyNumberFormat="1" applyFont="1" applyFill="1"/>
    <xf numFmtId="6" fontId="6" fillId="4" borderId="0" xfId="0" applyNumberFormat="1" applyFont="1" applyFill="1"/>
    <xf numFmtId="0" fontId="6" fillId="4" borderId="0" xfId="0" applyFont="1" applyFill="1"/>
    <xf numFmtId="3" fontId="6" fillId="2" borderId="5" xfId="0" applyNumberFormat="1" applyFont="1" applyFill="1" applyBorder="1" applyAlignment="1">
      <alignment horizontal="left" vertical="center" wrapText="1"/>
    </xf>
    <xf numFmtId="3" fontId="6" fillId="2" borderId="6" xfId="0" applyNumberFormat="1" applyFont="1" applyFill="1" applyBorder="1" applyAlignment="1">
      <alignment horizontal="left" vertical="center" wrapText="1"/>
    </xf>
    <xf numFmtId="5" fontId="6" fillId="2" borderId="7" xfId="0" applyNumberFormat="1" applyFont="1" applyFill="1" applyBorder="1" applyAlignment="1">
      <alignment vertical="center" wrapText="1"/>
    </xf>
    <xf numFmtId="5" fontId="6" fillId="2" borderId="6" xfId="0" applyNumberFormat="1" applyFont="1" applyFill="1" applyBorder="1" applyAlignment="1">
      <alignment vertical="center" wrapText="1"/>
    </xf>
    <xf numFmtId="6" fontId="6" fillId="2" borderId="6" xfId="0" applyNumberFormat="1" applyFont="1" applyFill="1" applyBorder="1" applyAlignment="1">
      <alignment vertical="center" wrapText="1"/>
    </xf>
    <xf numFmtId="5" fontId="6" fillId="2" borderId="8" xfId="0" applyNumberFormat="1" applyFont="1" applyFill="1" applyBorder="1" applyAlignment="1">
      <alignment vertical="center" wrapText="1"/>
    </xf>
    <xf numFmtId="5" fontId="6" fillId="2" borderId="9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4" borderId="0" xfId="0" applyNumberFormat="1" applyFont="1" applyFill="1" applyAlignment="1">
      <alignment horizontal="left" wrapText="1"/>
    </xf>
    <xf numFmtId="5" fontId="6" fillId="4" borderId="0" xfId="0" applyNumberFormat="1" applyFont="1" applyFill="1" applyAlignment="1">
      <alignment wrapText="1"/>
    </xf>
    <xf numFmtId="0" fontId="6" fillId="4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4" borderId="0" xfId="0" applyFont="1" applyFill="1" applyAlignment="1">
      <alignment horizontal="left"/>
    </xf>
    <xf numFmtId="164" fontId="6" fillId="4" borderId="0" xfId="0" applyNumberFormat="1" applyFont="1" applyFill="1"/>
    <xf numFmtId="0" fontId="2" fillId="4" borderId="0" xfId="0" applyFont="1" applyFill="1" applyAlignment="1">
      <alignment horizontal="right"/>
    </xf>
    <xf numFmtId="5" fontId="2" fillId="0" borderId="0" xfId="0" applyNumberFormat="1" applyFont="1"/>
    <xf numFmtId="0" fontId="6" fillId="0" borderId="0" xfId="0" applyFont="1" applyAlignment="1">
      <alignment horizontal="left"/>
    </xf>
    <xf numFmtId="164" fontId="6" fillId="0" borderId="0" xfId="0" applyNumberFormat="1" applyFont="1"/>
  </cellXfs>
  <cellStyles count="2">
    <cellStyle name="Normal" xfId="0" builtinId="0"/>
    <cellStyle name="Normal 2" xfId="1" xr:uid="{16ADC0D6-38A4-418C-B472-4F27E79D24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144610</xdr:colOff>
      <xdr:row>0</xdr:row>
      <xdr:rowOff>39833</xdr:rowOff>
    </xdr:from>
    <xdr:ext cx="2105024" cy="476249"/>
    <xdr:pic>
      <xdr:nvPicPr>
        <xdr:cNvPr id="2" name="Picture 1">
          <a:extLst>
            <a:ext uri="{FF2B5EF4-FFF2-40B4-BE49-F238E27FC236}">
              <a16:creationId xmlns:a16="http://schemas.microsoft.com/office/drawing/2014/main" id="{428D4D0F-684A-4C2D-BC7D-4288FEB83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4485" y="39833"/>
          <a:ext cx="2105024" cy="476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8F3D7-44ED-4F90-9AE7-1E5A9B95F440}">
  <dimension ref="A1:M164"/>
  <sheetViews>
    <sheetView showGridLines="0" tabSelected="1" zoomScale="110" zoomScaleNormal="110" workbookViewId="0">
      <pane ySplit="4" topLeftCell="A8" activePane="bottomLeft" state="frozen"/>
      <selection pane="bottomLeft"/>
    </sheetView>
  </sheetViews>
  <sheetFormatPr defaultColWidth="9.140625" defaultRowHeight="12" x14ac:dyDescent="0.2"/>
  <cols>
    <col min="1" max="1" width="6.42578125" style="46" bestFit="1" customWidth="1"/>
    <col min="2" max="2" width="22.5703125" style="46" customWidth="1"/>
    <col min="3" max="3" width="11.7109375" style="47" customWidth="1"/>
    <col min="4" max="5" width="11.7109375" style="24" customWidth="1"/>
    <col min="6" max="10" width="11.7109375" style="13" customWidth="1"/>
    <col min="11" max="11" width="12.7109375" style="13" bestFit="1" customWidth="1"/>
    <col min="12" max="16384" width="9.140625" style="13"/>
  </cols>
  <sheetData>
    <row r="1" spans="1:11" s="3" customFormat="1" ht="20.25" x14ac:dyDescent="0.35">
      <c r="A1" s="1"/>
      <c r="B1" s="2" t="s">
        <v>0</v>
      </c>
      <c r="D1" s="4"/>
      <c r="I1" s="5"/>
    </row>
    <row r="2" spans="1:11" s="3" customFormat="1" ht="14.25" x14ac:dyDescent="0.25">
      <c r="A2" s="1"/>
      <c r="B2" s="6" t="s">
        <v>1</v>
      </c>
      <c r="D2" s="4"/>
      <c r="I2" s="5"/>
    </row>
    <row r="3" spans="1:11" s="3" customFormat="1" ht="14.25" x14ac:dyDescent="0.25">
      <c r="A3" s="1"/>
      <c r="B3" s="7" t="s">
        <v>2</v>
      </c>
      <c r="D3" s="8"/>
      <c r="H3" s="9"/>
      <c r="I3" s="5"/>
    </row>
    <row r="4" spans="1:11" ht="45" customHeight="1" x14ac:dyDescent="0.2">
      <c r="A4" s="10" t="s">
        <v>3</v>
      </c>
      <c r="B4" s="11" t="s">
        <v>4</v>
      </c>
      <c r="C4" s="11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</row>
    <row r="5" spans="1:11" x14ac:dyDescent="0.2">
      <c r="A5" s="14">
        <v>6001</v>
      </c>
      <c r="B5" s="14" t="s">
        <v>27</v>
      </c>
      <c r="C5" s="15">
        <v>27792291.078901421</v>
      </c>
      <c r="D5" s="16">
        <v>1006005.4100000001</v>
      </c>
      <c r="E5" s="16">
        <v>5107940</v>
      </c>
      <c r="F5" s="17">
        <v>0</v>
      </c>
      <c r="G5" s="18">
        <f t="shared" ref="G5:G36" si="0">IF(((0.5*C5)-(0.5*D5)-(0.5*F5)-E5)&lt;0,0,ROUND((0.5*C5)-(0.5*D5)-(0.5*F5)-E5,0))</f>
        <v>8285203</v>
      </c>
      <c r="H5" s="16">
        <v>5189919</v>
      </c>
      <c r="I5" s="16">
        <v>0</v>
      </c>
      <c r="J5" s="18">
        <f t="shared" ref="J5:J36" si="1">IF(((0.5*C5)-(0.5*D5)-(0.5*F5)-H5-I5)&lt;0,0,ROUND((0.5*C5)-(0.5*D5)-(0.5*F5)-H5-I5,0))</f>
        <v>8203224</v>
      </c>
      <c r="K5" s="16">
        <f t="shared" ref="K5:K36" si="2">J5+G5</f>
        <v>16488427</v>
      </c>
    </row>
    <row r="6" spans="1:11" ht="13.5" customHeight="1" x14ac:dyDescent="0.2">
      <c r="A6" s="14">
        <v>58003</v>
      </c>
      <c r="B6" s="14" t="s">
        <v>145</v>
      </c>
      <c r="C6" s="15">
        <v>1796803.1933695783</v>
      </c>
      <c r="D6" s="16">
        <v>337535.40599999996</v>
      </c>
      <c r="E6" s="16">
        <v>1103602</v>
      </c>
      <c r="F6" s="17">
        <v>0</v>
      </c>
      <c r="G6" s="18">
        <f t="shared" si="0"/>
        <v>0</v>
      </c>
      <c r="H6" s="16">
        <v>1062849</v>
      </c>
      <c r="I6" s="16">
        <v>0</v>
      </c>
      <c r="J6" s="18">
        <f t="shared" si="1"/>
        <v>0</v>
      </c>
      <c r="K6" s="16">
        <f t="shared" si="2"/>
        <v>0</v>
      </c>
    </row>
    <row r="7" spans="1:11" ht="13.5" customHeight="1" x14ac:dyDescent="0.2">
      <c r="A7" s="14">
        <v>61001</v>
      </c>
      <c r="B7" s="14" t="s">
        <v>152</v>
      </c>
      <c r="C7" s="15">
        <v>2416059.8746270142</v>
      </c>
      <c r="D7" s="16">
        <v>124519.53600000001</v>
      </c>
      <c r="E7" s="16">
        <v>439604</v>
      </c>
      <c r="F7" s="17">
        <v>0</v>
      </c>
      <c r="G7" s="18">
        <f t="shared" si="0"/>
        <v>706166</v>
      </c>
      <c r="H7" s="16">
        <v>456950</v>
      </c>
      <c r="I7" s="16">
        <v>0</v>
      </c>
      <c r="J7" s="18">
        <f t="shared" si="1"/>
        <v>688820</v>
      </c>
      <c r="K7" s="16">
        <f t="shared" si="2"/>
        <v>1394986</v>
      </c>
    </row>
    <row r="8" spans="1:11" ht="13.5" customHeight="1" x14ac:dyDescent="0.2">
      <c r="A8" s="14">
        <v>11001</v>
      </c>
      <c r="B8" s="14" t="s">
        <v>36</v>
      </c>
      <c r="C8" s="15">
        <v>2311929.1261673402</v>
      </c>
      <c r="D8" s="16">
        <v>121069.68399999998</v>
      </c>
      <c r="E8" s="16">
        <v>372760</v>
      </c>
      <c r="F8" s="17">
        <v>0</v>
      </c>
      <c r="G8" s="18">
        <f t="shared" si="0"/>
        <v>722670</v>
      </c>
      <c r="H8" s="16">
        <v>397317</v>
      </c>
      <c r="I8" s="16">
        <v>0</v>
      </c>
      <c r="J8" s="18">
        <f t="shared" si="1"/>
        <v>698113</v>
      </c>
      <c r="K8" s="16">
        <f t="shared" si="2"/>
        <v>1420783</v>
      </c>
    </row>
    <row r="9" spans="1:11" ht="13.5" customHeight="1" x14ac:dyDescent="0.2">
      <c r="A9" s="14">
        <v>38001</v>
      </c>
      <c r="B9" s="14" t="s">
        <v>91</v>
      </c>
      <c r="C9" s="15">
        <v>2051165.6641349464</v>
      </c>
      <c r="D9" s="16">
        <v>87602.72</v>
      </c>
      <c r="E9" s="16">
        <v>514598</v>
      </c>
      <c r="F9" s="17">
        <v>0</v>
      </c>
      <c r="G9" s="18">
        <f t="shared" si="0"/>
        <v>467183</v>
      </c>
      <c r="H9" s="16">
        <v>535058</v>
      </c>
      <c r="I9" s="16">
        <v>0</v>
      </c>
      <c r="J9" s="18">
        <f t="shared" si="1"/>
        <v>446723</v>
      </c>
      <c r="K9" s="16">
        <f t="shared" si="2"/>
        <v>913906</v>
      </c>
    </row>
    <row r="10" spans="1:11" ht="13.5" customHeight="1" x14ac:dyDescent="0.2">
      <c r="A10" s="14">
        <v>21001</v>
      </c>
      <c r="B10" s="14" t="s">
        <v>60</v>
      </c>
      <c r="C10" s="15">
        <v>1434338.2732800562</v>
      </c>
      <c r="D10" s="16">
        <v>79947.927999999985</v>
      </c>
      <c r="E10" s="16">
        <v>188910</v>
      </c>
      <c r="F10" s="17">
        <v>0</v>
      </c>
      <c r="G10" s="18">
        <f t="shared" si="0"/>
        <v>488285</v>
      </c>
      <c r="H10" s="16">
        <v>195638</v>
      </c>
      <c r="I10" s="16">
        <v>0</v>
      </c>
      <c r="J10" s="18">
        <f t="shared" si="1"/>
        <v>481557</v>
      </c>
      <c r="K10" s="16">
        <f t="shared" si="2"/>
        <v>969842</v>
      </c>
    </row>
    <row r="11" spans="1:11" ht="13.5" customHeight="1" x14ac:dyDescent="0.2">
      <c r="A11" s="14">
        <v>4001</v>
      </c>
      <c r="B11" s="14" t="s">
        <v>20</v>
      </c>
      <c r="C11" s="15">
        <v>1762784.936198303</v>
      </c>
      <c r="D11" s="16">
        <v>61662.740000000005</v>
      </c>
      <c r="E11" s="16">
        <v>214395</v>
      </c>
      <c r="F11" s="17">
        <v>0</v>
      </c>
      <c r="G11" s="18">
        <f t="shared" si="0"/>
        <v>636166</v>
      </c>
      <c r="H11" s="16">
        <v>201968</v>
      </c>
      <c r="I11" s="16">
        <v>0</v>
      </c>
      <c r="J11" s="18">
        <f t="shared" si="1"/>
        <v>648593</v>
      </c>
      <c r="K11" s="16">
        <f t="shared" si="2"/>
        <v>1284759</v>
      </c>
    </row>
    <row r="12" spans="1:11" ht="13.5" customHeight="1" x14ac:dyDescent="0.2">
      <c r="A12" s="14">
        <v>49001</v>
      </c>
      <c r="B12" s="14" t="s">
        <v>116</v>
      </c>
      <c r="C12" s="15">
        <v>3566300.413049526</v>
      </c>
      <c r="D12" s="16">
        <v>121741.652</v>
      </c>
      <c r="E12" s="16">
        <v>390005</v>
      </c>
      <c r="F12" s="17">
        <v>0</v>
      </c>
      <c r="G12" s="18">
        <f t="shared" si="0"/>
        <v>1332274</v>
      </c>
      <c r="H12" s="16">
        <v>395997</v>
      </c>
      <c r="I12" s="16">
        <v>0</v>
      </c>
      <c r="J12" s="18">
        <f t="shared" si="1"/>
        <v>1326282</v>
      </c>
      <c r="K12" s="16">
        <f t="shared" si="2"/>
        <v>2658556</v>
      </c>
    </row>
    <row r="13" spans="1:11" ht="13.5" customHeight="1" x14ac:dyDescent="0.2">
      <c r="A13" s="14">
        <v>9001</v>
      </c>
      <c r="B13" s="14" t="s">
        <v>33</v>
      </c>
      <c r="C13" s="15">
        <v>8351598.6037294092</v>
      </c>
      <c r="D13" s="16">
        <v>252071.33999999997</v>
      </c>
      <c r="E13" s="16">
        <v>1177221</v>
      </c>
      <c r="F13" s="17">
        <v>0</v>
      </c>
      <c r="G13" s="18">
        <f t="shared" si="0"/>
        <v>2872543</v>
      </c>
      <c r="H13" s="16">
        <v>1297393</v>
      </c>
      <c r="I13" s="16">
        <v>253.77</v>
      </c>
      <c r="J13" s="18">
        <f t="shared" si="1"/>
        <v>2752117</v>
      </c>
      <c r="K13" s="16">
        <f t="shared" si="2"/>
        <v>5624660</v>
      </c>
    </row>
    <row r="14" spans="1:11" ht="13.5" customHeight="1" x14ac:dyDescent="0.2">
      <c r="A14" s="14">
        <v>3001</v>
      </c>
      <c r="B14" s="14" t="s">
        <v>19</v>
      </c>
      <c r="C14" s="15">
        <v>3273729.0461363704</v>
      </c>
      <c r="D14" s="16">
        <v>169412.00599999996</v>
      </c>
      <c r="E14" s="16">
        <v>249257</v>
      </c>
      <c r="F14" s="17">
        <v>0</v>
      </c>
      <c r="G14" s="18">
        <f t="shared" si="0"/>
        <v>1302902</v>
      </c>
      <c r="H14" s="16">
        <v>247228</v>
      </c>
      <c r="I14" s="16">
        <v>0</v>
      </c>
      <c r="J14" s="18">
        <f t="shared" si="1"/>
        <v>1304931</v>
      </c>
      <c r="K14" s="16">
        <f t="shared" si="2"/>
        <v>2607833</v>
      </c>
    </row>
    <row r="15" spans="1:11" ht="13.5" customHeight="1" x14ac:dyDescent="0.2">
      <c r="A15" s="14">
        <v>61002</v>
      </c>
      <c r="B15" s="14" t="s">
        <v>153</v>
      </c>
      <c r="C15" s="15">
        <v>4490445.3724438343</v>
      </c>
      <c r="D15" s="16">
        <v>161094.568</v>
      </c>
      <c r="E15" s="16">
        <v>698405</v>
      </c>
      <c r="F15" s="17">
        <v>0</v>
      </c>
      <c r="G15" s="18">
        <f t="shared" si="0"/>
        <v>1466270</v>
      </c>
      <c r="H15" s="16">
        <v>711425</v>
      </c>
      <c r="I15" s="16">
        <v>0</v>
      </c>
      <c r="J15" s="18">
        <f t="shared" si="1"/>
        <v>1453250</v>
      </c>
      <c r="K15" s="16">
        <f t="shared" si="2"/>
        <v>2919520</v>
      </c>
    </row>
    <row r="16" spans="1:11" ht="13.5" customHeight="1" x14ac:dyDescent="0.2">
      <c r="A16" s="14">
        <v>25001</v>
      </c>
      <c r="B16" s="14" t="s">
        <v>69</v>
      </c>
      <c r="C16" s="15">
        <v>667675.73208165006</v>
      </c>
      <c r="D16" s="16">
        <v>29141.641999999996</v>
      </c>
      <c r="E16" s="16">
        <v>262681</v>
      </c>
      <c r="F16" s="17">
        <v>0</v>
      </c>
      <c r="G16" s="18">
        <f t="shared" si="0"/>
        <v>56586</v>
      </c>
      <c r="H16" s="16">
        <v>259115</v>
      </c>
      <c r="I16" s="16">
        <v>0</v>
      </c>
      <c r="J16" s="18">
        <f t="shared" si="1"/>
        <v>60152</v>
      </c>
      <c r="K16" s="16">
        <f t="shared" si="2"/>
        <v>116738</v>
      </c>
    </row>
    <row r="17" spans="1:11" ht="13.5" customHeight="1" x14ac:dyDescent="0.2">
      <c r="A17" s="14">
        <v>52001</v>
      </c>
      <c r="B17" s="14" t="s">
        <v>130</v>
      </c>
      <c r="C17" s="15">
        <v>1063622.9685486751</v>
      </c>
      <c r="D17" s="16">
        <v>97590.486000000004</v>
      </c>
      <c r="E17" s="16">
        <v>295034</v>
      </c>
      <c r="F17" s="17">
        <v>0</v>
      </c>
      <c r="G17" s="18">
        <f t="shared" si="0"/>
        <v>187982</v>
      </c>
      <c r="H17" s="16">
        <v>280064</v>
      </c>
      <c r="I17" s="16">
        <v>0</v>
      </c>
      <c r="J17" s="18">
        <f t="shared" si="1"/>
        <v>202952</v>
      </c>
      <c r="K17" s="16">
        <f t="shared" si="2"/>
        <v>390934</v>
      </c>
    </row>
    <row r="18" spans="1:11" ht="13.5" customHeight="1" x14ac:dyDescent="0.2">
      <c r="A18" s="14">
        <v>4002</v>
      </c>
      <c r="B18" s="14" t="s">
        <v>21</v>
      </c>
      <c r="C18" s="15">
        <v>3476844.1382914018</v>
      </c>
      <c r="D18" s="16">
        <v>176123.02000000002</v>
      </c>
      <c r="E18" s="16">
        <v>545186</v>
      </c>
      <c r="F18" s="17">
        <v>0</v>
      </c>
      <c r="G18" s="18">
        <f t="shared" si="0"/>
        <v>1105175</v>
      </c>
      <c r="H18" s="16">
        <v>531280</v>
      </c>
      <c r="I18" s="16">
        <v>0</v>
      </c>
      <c r="J18" s="18">
        <f t="shared" si="1"/>
        <v>1119081</v>
      </c>
      <c r="K18" s="16">
        <f t="shared" si="2"/>
        <v>2224256</v>
      </c>
    </row>
    <row r="19" spans="1:11" ht="13.5" customHeight="1" x14ac:dyDescent="0.2">
      <c r="A19" s="14">
        <v>22001</v>
      </c>
      <c r="B19" s="14" t="s">
        <v>62</v>
      </c>
      <c r="C19" s="15">
        <v>916113.21378644998</v>
      </c>
      <c r="D19" s="16">
        <v>80889.128000000012</v>
      </c>
      <c r="E19" s="16">
        <v>257691</v>
      </c>
      <c r="F19" s="17">
        <v>0</v>
      </c>
      <c r="G19" s="18">
        <f t="shared" si="0"/>
        <v>159921</v>
      </c>
      <c r="H19" s="16">
        <v>249421</v>
      </c>
      <c r="I19" s="16">
        <v>0</v>
      </c>
      <c r="J19" s="18">
        <f t="shared" si="1"/>
        <v>168191</v>
      </c>
      <c r="K19" s="16">
        <f t="shared" si="2"/>
        <v>328112</v>
      </c>
    </row>
    <row r="20" spans="1:11" ht="13.5" customHeight="1" x14ac:dyDescent="0.2">
      <c r="A20" s="14">
        <v>49002</v>
      </c>
      <c r="B20" s="14" t="s">
        <v>117</v>
      </c>
      <c r="C20" s="15">
        <v>30313720.423915435</v>
      </c>
      <c r="D20" s="16">
        <v>1437044.5099999998</v>
      </c>
      <c r="E20" s="16">
        <v>4736667</v>
      </c>
      <c r="F20" s="17">
        <v>0</v>
      </c>
      <c r="G20" s="18">
        <f t="shared" si="0"/>
        <v>9701671</v>
      </c>
      <c r="H20" s="16">
        <v>4870818</v>
      </c>
      <c r="I20" s="16">
        <v>0</v>
      </c>
      <c r="J20" s="18">
        <f t="shared" si="1"/>
        <v>9567520</v>
      </c>
      <c r="K20" s="16">
        <f t="shared" si="2"/>
        <v>19269191</v>
      </c>
    </row>
    <row r="21" spans="1:11" ht="13.5" customHeight="1" x14ac:dyDescent="0.2">
      <c r="A21" s="14">
        <v>30003</v>
      </c>
      <c r="B21" s="14" t="s">
        <v>80</v>
      </c>
      <c r="C21" s="15">
        <v>2376670.706482335</v>
      </c>
      <c r="D21" s="16">
        <v>88407.334000000003</v>
      </c>
      <c r="E21" s="16">
        <v>448826</v>
      </c>
      <c r="F21" s="17">
        <v>0</v>
      </c>
      <c r="G21" s="18">
        <f t="shared" si="0"/>
        <v>695306</v>
      </c>
      <c r="H21" s="16">
        <v>434480</v>
      </c>
      <c r="I21" s="16">
        <v>0</v>
      </c>
      <c r="J21" s="18">
        <f t="shared" si="1"/>
        <v>709652</v>
      </c>
      <c r="K21" s="16">
        <f t="shared" si="2"/>
        <v>1404958</v>
      </c>
    </row>
    <row r="22" spans="1:11" ht="13.5" customHeight="1" x14ac:dyDescent="0.2">
      <c r="A22" s="14">
        <v>45004</v>
      </c>
      <c r="B22" s="14" t="s">
        <v>110</v>
      </c>
      <c r="C22" s="15">
        <v>3074332.3928329609</v>
      </c>
      <c r="D22" s="16">
        <v>278550.42400000006</v>
      </c>
      <c r="E22" s="16">
        <v>979016</v>
      </c>
      <c r="F22" s="17">
        <v>0</v>
      </c>
      <c r="G22" s="18">
        <f t="shared" si="0"/>
        <v>418875</v>
      </c>
      <c r="H22" s="16">
        <v>965757</v>
      </c>
      <c r="I22" s="16">
        <v>0</v>
      </c>
      <c r="J22" s="18">
        <f t="shared" si="1"/>
        <v>432134</v>
      </c>
      <c r="K22" s="16">
        <f t="shared" si="2"/>
        <v>851009</v>
      </c>
    </row>
    <row r="23" spans="1:11" ht="13.5" customHeight="1" x14ac:dyDescent="0.2">
      <c r="A23" s="14">
        <v>5001</v>
      </c>
      <c r="B23" s="14" t="s">
        <v>23</v>
      </c>
      <c r="C23" s="15">
        <v>21229044.921045586</v>
      </c>
      <c r="D23" s="16">
        <v>886263.09999999986</v>
      </c>
      <c r="E23" s="16">
        <v>4171193</v>
      </c>
      <c r="F23" s="17">
        <v>0</v>
      </c>
      <c r="G23" s="18">
        <f t="shared" si="0"/>
        <v>6000198</v>
      </c>
      <c r="H23" s="16">
        <v>4151314</v>
      </c>
      <c r="I23" s="16">
        <v>0</v>
      </c>
      <c r="J23" s="18">
        <f t="shared" si="1"/>
        <v>6020077</v>
      </c>
      <c r="K23" s="16">
        <f t="shared" si="2"/>
        <v>12020275</v>
      </c>
    </row>
    <row r="24" spans="1:11" ht="13.5" customHeight="1" x14ac:dyDescent="0.2">
      <c r="A24" s="14">
        <v>26002</v>
      </c>
      <c r="B24" s="14" t="s">
        <v>71</v>
      </c>
      <c r="C24" s="15">
        <v>1722848.7632742554</v>
      </c>
      <c r="D24" s="16">
        <v>82547.745999999999</v>
      </c>
      <c r="E24" s="16">
        <v>227363</v>
      </c>
      <c r="F24" s="17">
        <v>0</v>
      </c>
      <c r="G24" s="18">
        <f t="shared" si="0"/>
        <v>592788</v>
      </c>
      <c r="H24" s="16">
        <v>219604</v>
      </c>
      <c r="I24" s="16">
        <v>0</v>
      </c>
      <c r="J24" s="18">
        <f t="shared" si="1"/>
        <v>600547</v>
      </c>
      <c r="K24" s="16">
        <f t="shared" si="2"/>
        <v>1193335</v>
      </c>
    </row>
    <row r="25" spans="1:11" ht="13.5" customHeight="1" x14ac:dyDescent="0.2">
      <c r="A25" s="14">
        <v>43001</v>
      </c>
      <c r="B25" s="14" t="s">
        <v>105</v>
      </c>
      <c r="C25" s="15">
        <v>1879535.4547630828</v>
      </c>
      <c r="D25" s="16">
        <v>69929.317999999999</v>
      </c>
      <c r="E25" s="16">
        <v>257095</v>
      </c>
      <c r="F25" s="17">
        <v>0</v>
      </c>
      <c r="G25" s="18">
        <f t="shared" si="0"/>
        <v>647708</v>
      </c>
      <c r="H25" s="16">
        <v>272198</v>
      </c>
      <c r="I25" s="16">
        <v>0</v>
      </c>
      <c r="J25" s="18">
        <f t="shared" si="1"/>
        <v>632605</v>
      </c>
      <c r="K25" s="16">
        <f t="shared" si="2"/>
        <v>1280313</v>
      </c>
    </row>
    <row r="26" spans="1:11" ht="13.5" customHeight="1" x14ac:dyDescent="0.2">
      <c r="A26" s="14">
        <v>41001</v>
      </c>
      <c r="B26" s="14" t="s">
        <v>100</v>
      </c>
      <c r="C26" s="15">
        <v>5511536.2197613204</v>
      </c>
      <c r="D26" s="16">
        <v>158288.95199999999</v>
      </c>
      <c r="E26" s="16">
        <v>1123931</v>
      </c>
      <c r="F26" s="17">
        <v>0</v>
      </c>
      <c r="G26" s="18">
        <f t="shared" si="0"/>
        <v>1552693</v>
      </c>
      <c r="H26" s="16">
        <v>1138332</v>
      </c>
      <c r="I26" s="16">
        <v>0</v>
      </c>
      <c r="J26" s="18">
        <f t="shared" si="1"/>
        <v>1538292</v>
      </c>
      <c r="K26" s="16">
        <f t="shared" si="2"/>
        <v>3090985</v>
      </c>
    </row>
    <row r="27" spans="1:11" ht="13.5" customHeight="1" x14ac:dyDescent="0.2">
      <c r="A27" s="14">
        <v>28001</v>
      </c>
      <c r="B27" s="14" t="s">
        <v>75</v>
      </c>
      <c r="C27" s="15">
        <v>2330352.2194936927</v>
      </c>
      <c r="D27" s="16">
        <v>90305.861999999994</v>
      </c>
      <c r="E27" s="16">
        <v>324385</v>
      </c>
      <c r="F27" s="17">
        <v>0</v>
      </c>
      <c r="G27" s="18">
        <f t="shared" si="0"/>
        <v>795638</v>
      </c>
      <c r="H27" s="16">
        <v>316630</v>
      </c>
      <c r="I27" s="16">
        <v>0</v>
      </c>
      <c r="J27" s="18">
        <f t="shared" si="1"/>
        <v>803393</v>
      </c>
      <c r="K27" s="16">
        <f t="shared" si="2"/>
        <v>1599031</v>
      </c>
    </row>
    <row r="28" spans="1:11" ht="13.5" customHeight="1" x14ac:dyDescent="0.2">
      <c r="A28" s="14">
        <v>60001</v>
      </c>
      <c r="B28" s="14" t="s">
        <v>148</v>
      </c>
      <c r="C28" s="15">
        <v>2072961.6494078382</v>
      </c>
      <c r="D28" s="16">
        <v>67761.671999999991</v>
      </c>
      <c r="E28" s="16">
        <v>292081</v>
      </c>
      <c r="F28" s="17">
        <v>0</v>
      </c>
      <c r="G28" s="18">
        <f t="shared" si="0"/>
        <v>710519</v>
      </c>
      <c r="H28" s="16">
        <v>295716</v>
      </c>
      <c r="I28" s="16">
        <v>0</v>
      </c>
      <c r="J28" s="18">
        <f t="shared" si="1"/>
        <v>706884</v>
      </c>
      <c r="K28" s="16">
        <f t="shared" si="2"/>
        <v>1417403</v>
      </c>
    </row>
    <row r="29" spans="1:11" ht="13.5" customHeight="1" x14ac:dyDescent="0.2">
      <c r="A29" s="14">
        <v>7001</v>
      </c>
      <c r="B29" s="14" t="s">
        <v>31</v>
      </c>
      <c r="C29" s="15">
        <v>5396807.4150733706</v>
      </c>
      <c r="D29" s="16">
        <v>420239.86</v>
      </c>
      <c r="E29" s="16">
        <v>918260</v>
      </c>
      <c r="F29" s="17">
        <v>0</v>
      </c>
      <c r="G29" s="18">
        <f t="shared" si="0"/>
        <v>1570024</v>
      </c>
      <c r="H29" s="16">
        <v>941654</v>
      </c>
      <c r="I29" s="16">
        <v>0</v>
      </c>
      <c r="J29" s="18">
        <f t="shared" si="1"/>
        <v>1546630</v>
      </c>
      <c r="K29" s="16">
        <f t="shared" si="2"/>
        <v>3116654</v>
      </c>
    </row>
    <row r="30" spans="1:11" ht="13.5" customHeight="1" x14ac:dyDescent="0.2">
      <c r="A30" s="14">
        <v>39001</v>
      </c>
      <c r="B30" s="14" t="s">
        <v>94</v>
      </c>
      <c r="C30" s="15">
        <v>3499051.8578593358</v>
      </c>
      <c r="D30" s="16">
        <v>217120.12799999997</v>
      </c>
      <c r="E30" s="16">
        <v>616833</v>
      </c>
      <c r="F30" s="17">
        <v>0</v>
      </c>
      <c r="G30" s="18">
        <f t="shared" si="0"/>
        <v>1024133</v>
      </c>
      <c r="H30" s="16">
        <v>652603</v>
      </c>
      <c r="I30" s="16">
        <v>0</v>
      </c>
      <c r="J30" s="18">
        <f t="shared" si="1"/>
        <v>988363</v>
      </c>
      <c r="K30" s="16">
        <f t="shared" si="2"/>
        <v>2012496</v>
      </c>
    </row>
    <row r="31" spans="1:11" ht="13.5" customHeight="1" x14ac:dyDescent="0.2">
      <c r="A31" s="14">
        <v>12002</v>
      </c>
      <c r="B31" s="14" t="s">
        <v>39</v>
      </c>
      <c r="C31" s="15">
        <v>3142418.3901411626</v>
      </c>
      <c r="D31" s="16">
        <v>239049.74800000002</v>
      </c>
      <c r="E31" s="16">
        <v>986053</v>
      </c>
      <c r="F31" s="17">
        <v>0</v>
      </c>
      <c r="G31" s="18">
        <f t="shared" si="0"/>
        <v>465631</v>
      </c>
      <c r="H31" s="16">
        <v>912778</v>
      </c>
      <c r="I31" s="16">
        <v>0</v>
      </c>
      <c r="J31" s="18">
        <f t="shared" si="1"/>
        <v>538906</v>
      </c>
      <c r="K31" s="16">
        <f t="shared" si="2"/>
        <v>1004537</v>
      </c>
    </row>
    <row r="32" spans="1:11" ht="13.5" customHeight="1" x14ac:dyDescent="0.2">
      <c r="A32" s="14">
        <v>50005</v>
      </c>
      <c r="B32" s="14" t="s">
        <v>124</v>
      </c>
      <c r="C32" s="15">
        <v>2051833.0444158185</v>
      </c>
      <c r="D32" s="16">
        <v>97086.444000000003</v>
      </c>
      <c r="E32" s="16">
        <v>307020</v>
      </c>
      <c r="F32" s="17">
        <v>0</v>
      </c>
      <c r="G32" s="18">
        <f t="shared" si="0"/>
        <v>670353</v>
      </c>
      <c r="H32" s="16">
        <v>294867</v>
      </c>
      <c r="I32" s="16">
        <v>0</v>
      </c>
      <c r="J32" s="18">
        <f t="shared" si="1"/>
        <v>682506</v>
      </c>
      <c r="K32" s="16">
        <f t="shared" si="2"/>
        <v>1352859</v>
      </c>
    </row>
    <row r="33" spans="1:11" ht="13.5" customHeight="1" x14ac:dyDescent="0.2">
      <c r="A33" s="14">
        <v>59003</v>
      </c>
      <c r="B33" s="14" t="s">
        <v>147</v>
      </c>
      <c r="C33" s="15">
        <v>1482861.218925525</v>
      </c>
      <c r="D33" s="16">
        <v>66334.040000000008</v>
      </c>
      <c r="E33" s="16">
        <v>274164</v>
      </c>
      <c r="F33" s="17">
        <v>0</v>
      </c>
      <c r="G33" s="18">
        <f t="shared" si="0"/>
        <v>434100</v>
      </c>
      <c r="H33" s="16">
        <v>270530</v>
      </c>
      <c r="I33" s="16">
        <v>0</v>
      </c>
      <c r="J33" s="18">
        <f t="shared" si="1"/>
        <v>437734</v>
      </c>
      <c r="K33" s="16">
        <f t="shared" si="2"/>
        <v>871834</v>
      </c>
    </row>
    <row r="34" spans="1:11" ht="13.5" customHeight="1" x14ac:dyDescent="0.2">
      <c r="A34" s="14">
        <v>21003</v>
      </c>
      <c r="B34" s="14" t="s">
        <v>61</v>
      </c>
      <c r="C34" s="15">
        <v>1993312.1282553687</v>
      </c>
      <c r="D34" s="16">
        <v>145905.68400000001</v>
      </c>
      <c r="E34" s="16">
        <v>458229</v>
      </c>
      <c r="F34" s="17">
        <v>0</v>
      </c>
      <c r="G34" s="18">
        <f t="shared" si="0"/>
        <v>465474</v>
      </c>
      <c r="H34" s="16">
        <v>455031</v>
      </c>
      <c r="I34" s="16">
        <v>0</v>
      </c>
      <c r="J34" s="18">
        <f t="shared" si="1"/>
        <v>468672</v>
      </c>
      <c r="K34" s="16">
        <f t="shared" si="2"/>
        <v>934146</v>
      </c>
    </row>
    <row r="35" spans="1:11" ht="13.5" customHeight="1" x14ac:dyDescent="0.2">
      <c r="A35" s="14">
        <v>16001</v>
      </c>
      <c r="B35" s="14" t="s">
        <v>50</v>
      </c>
      <c r="C35" s="15">
        <v>5734185.5152284885</v>
      </c>
      <c r="D35" s="16">
        <v>383936.28999999992</v>
      </c>
      <c r="E35" s="16">
        <v>2489680</v>
      </c>
      <c r="F35" s="17">
        <v>0</v>
      </c>
      <c r="G35" s="18">
        <f t="shared" si="0"/>
        <v>185445</v>
      </c>
      <c r="H35" s="16">
        <v>2706118</v>
      </c>
      <c r="I35" s="16">
        <v>0</v>
      </c>
      <c r="J35" s="18">
        <f t="shared" si="1"/>
        <v>0</v>
      </c>
      <c r="K35" s="16">
        <f t="shared" si="2"/>
        <v>185445</v>
      </c>
    </row>
    <row r="36" spans="1:11" ht="13.5" customHeight="1" x14ac:dyDescent="0.2">
      <c r="A36" s="14">
        <v>61008</v>
      </c>
      <c r="B36" s="14" t="s">
        <v>155</v>
      </c>
      <c r="C36" s="15">
        <v>8575751.321597565</v>
      </c>
      <c r="D36" s="16">
        <v>343018.53799999994</v>
      </c>
      <c r="E36" s="16">
        <v>2101954</v>
      </c>
      <c r="F36" s="17">
        <v>0</v>
      </c>
      <c r="G36" s="18">
        <f t="shared" si="0"/>
        <v>2014412</v>
      </c>
      <c r="H36" s="16">
        <v>2200529</v>
      </c>
      <c r="I36" s="16">
        <v>0</v>
      </c>
      <c r="J36" s="18">
        <f t="shared" si="1"/>
        <v>1915837</v>
      </c>
      <c r="K36" s="16">
        <f t="shared" si="2"/>
        <v>3930249</v>
      </c>
    </row>
    <row r="37" spans="1:11" ht="13.5" customHeight="1" x14ac:dyDescent="0.2">
      <c r="A37" s="14">
        <v>38002</v>
      </c>
      <c r="B37" s="14" t="s">
        <v>92</v>
      </c>
      <c r="C37" s="15">
        <v>2183442.8374836547</v>
      </c>
      <c r="D37" s="16">
        <v>74298.274000000005</v>
      </c>
      <c r="E37" s="16">
        <v>561034</v>
      </c>
      <c r="F37" s="17">
        <v>0</v>
      </c>
      <c r="G37" s="18">
        <f t="shared" ref="G37:G68" si="3">IF(((0.5*C37)-(0.5*D37)-(0.5*F37)-E37)&lt;0,0,ROUND((0.5*C37)-(0.5*D37)-(0.5*F37)-E37,0))</f>
        <v>493538</v>
      </c>
      <c r="H37" s="16">
        <v>559811</v>
      </c>
      <c r="I37" s="16">
        <v>0</v>
      </c>
      <c r="J37" s="18">
        <f t="shared" ref="J37:J68" si="4">IF(((0.5*C37)-(0.5*D37)-(0.5*F37)-H37-I37)&lt;0,0,ROUND((0.5*C37)-(0.5*D37)-(0.5*F37)-H37-I37,0))</f>
        <v>494761</v>
      </c>
      <c r="K37" s="16">
        <f t="shared" ref="K37:K68" si="5">J37+G37</f>
        <v>988299</v>
      </c>
    </row>
    <row r="38" spans="1:11" ht="13.5" customHeight="1" x14ac:dyDescent="0.2">
      <c r="A38" s="14">
        <v>49003</v>
      </c>
      <c r="B38" s="14" t="s">
        <v>118</v>
      </c>
      <c r="C38" s="15">
        <v>6144976.8912273748</v>
      </c>
      <c r="D38" s="16">
        <v>356797.51199999999</v>
      </c>
      <c r="E38" s="16">
        <v>1106109</v>
      </c>
      <c r="F38" s="17">
        <v>0</v>
      </c>
      <c r="G38" s="18">
        <f t="shared" si="3"/>
        <v>1787981</v>
      </c>
      <c r="H38" s="16">
        <v>1071042</v>
      </c>
      <c r="I38" s="16">
        <v>0</v>
      </c>
      <c r="J38" s="18">
        <f t="shared" si="4"/>
        <v>1823048</v>
      </c>
      <c r="K38" s="16">
        <f t="shared" si="5"/>
        <v>3611029</v>
      </c>
    </row>
    <row r="39" spans="1:11" ht="13.5" customHeight="1" x14ac:dyDescent="0.2">
      <c r="A39" s="14">
        <v>5006</v>
      </c>
      <c r="B39" s="14" t="s">
        <v>26</v>
      </c>
      <c r="C39" s="15">
        <v>2753480.7436294137</v>
      </c>
      <c r="D39" s="16">
        <v>468323.24200000003</v>
      </c>
      <c r="E39" s="16">
        <v>605286</v>
      </c>
      <c r="F39" s="17">
        <v>0</v>
      </c>
      <c r="G39" s="18">
        <f t="shared" si="3"/>
        <v>537293</v>
      </c>
      <c r="H39" s="16">
        <v>665655</v>
      </c>
      <c r="I39" s="16">
        <v>0</v>
      </c>
      <c r="J39" s="18">
        <f t="shared" si="4"/>
        <v>476924</v>
      </c>
      <c r="K39" s="16">
        <f t="shared" si="5"/>
        <v>1014217</v>
      </c>
    </row>
    <row r="40" spans="1:11" ht="13.5" customHeight="1" x14ac:dyDescent="0.2">
      <c r="A40" s="14">
        <v>19004</v>
      </c>
      <c r="B40" s="14" t="s">
        <v>57</v>
      </c>
      <c r="C40" s="15">
        <v>3412956.5915900469</v>
      </c>
      <c r="D40" s="16">
        <v>278411.0576</v>
      </c>
      <c r="E40" s="16">
        <v>891117</v>
      </c>
      <c r="F40" s="17">
        <v>0</v>
      </c>
      <c r="G40" s="18">
        <f t="shared" si="3"/>
        <v>676156</v>
      </c>
      <c r="H40" s="16">
        <v>907890</v>
      </c>
      <c r="I40" s="16">
        <v>0</v>
      </c>
      <c r="J40" s="18">
        <f t="shared" si="4"/>
        <v>659383</v>
      </c>
      <c r="K40" s="16">
        <f t="shared" si="5"/>
        <v>1335539</v>
      </c>
    </row>
    <row r="41" spans="1:11" ht="13.5" customHeight="1" x14ac:dyDescent="0.2">
      <c r="A41" s="14">
        <v>56002</v>
      </c>
      <c r="B41" s="14" t="s">
        <v>140</v>
      </c>
      <c r="C41" s="15">
        <v>1147082.4350588811</v>
      </c>
      <c r="D41" s="16">
        <v>71629.063999999998</v>
      </c>
      <c r="E41" s="16">
        <v>456085</v>
      </c>
      <c r="F41" s="17">
        <v>0</v>
      </c>
      <c r="G41" s="18">
        <f t="shared" si="3"/>
        <v>81642</v>
      </c>
      <c r="H41" s="16">
        <v>428486</v>
      </c>
      <c r="I41" s="16">
        <v>0</v>
      </c>
      <c r="J41" s="18">
        <f t="shared" si="4"/>
        <v>109241</v>
      </c>
      <c r="K41" s="16">
        <f t="shared" si="5"/>
        <v>190883</v>
      </c>
    </row>
    <row r="42" spans="1:11" ht="13.5" customHeight="1" x14ac:dyDescent="0.2">
      <c r="A42" s="14">
        <v>51001</v>
      </c>
      <c r="B42" s="14" t="s">
        <v>125</v>
      </c>
      <c r="C42" s="15">
        <v>17427206.13851703</v>
      </c>
      <c r="D42" s="16">
        <v>314593.13200000004</v>
      </c>
      <c r="E42" s="16">
        <v>1471797</v>
      </c>
      <c r="F42" s="17">
        <v>0</v>
      </c>
      <c r="G42" s="18">
        <f t="shared" si="3"/>
        <v>7084510</v>
      </c>
      <c r="H42" s="16">
        <v>1631565</v>
      </c>
      <c r="I42" s="16">
        <v>0</v>
      </c>
      <c r="J42" s="18">
        <f t="shared" si="4"/>
        <v>6924742</v>
      </c>
      <c r="K42" s="16">
        <f t="shared" si="5"/>
        <v>14009252</v>
      </c>
    </row>
    <row r="43" spans="1:11" ht="13.5" customHeight="1" x14ac:dyDescent="0.2">
      <c r="A43" s="14">
        <v>64002</v>
      </c>
      <c r="B43" s="14" t="s">
        <v>160</v>
      </c>
      <c r="C43" s="15">
        <v>2591108.8397137141</v>
      </c>
      <c r="D43" s="16">
        <v>67876.046000000017</v>
      </c>
      <c r="E43" s="16">
        <v>172408</v>
      </c>
      <c r="F43" s="17">
        <v>0</v>
      </c>
      <c r="G43" s="18">
        <f t="shared" si="3"/>
        <v>1089208</v>
      </c>
      <c r="H43" s="16">
        <v>176499</v>
      </c>
      <c r="I43" s="16">
        <v>0</v>
      </c>
      <c r="J43" s="18">
        <f t="shared" si="4"/>
        <v>1085117</v>
      </c>
      <c r="K43" s="16">
        <f t="shared" si="5"/>
        <v>2174325</v>
      </c>
    </row>
    <row r="44" spans="1:11" ht="13.5" customHeight="1" x14ac:dyDescent="0.2">
      <c r="A44" s="14">
        <v>20001</v>
      </c>
      <c r="B44" s="14" t="s">
        <v>58</v>
      </c>
      <c r="C44" s="15">
        <v>2391753.820777304</v>
      </c>
      <c r="D44" s="16">
        <v>90151.517999999982</v>
      </c>
      <c r="E44" s="16">
        <v>211927</v>
      </c>
      <c r="F44" s="17">
        <v>0</v>
      </c>
      <c r="G44" s="18">
        <f t="shared" si="3"/>
        <v>938874</v>
      </c>
      <c r="H44" s="16">
        <v>212255</v>
      </c>
      <c r="I44" s="16">
        <v>0</v>
      </c>
      <c r="J44" s="18">
        <f t="shared" si="4"/>
        <v>938546</v>
      </c>
      <c r="K44" s="16">
        <f t="shared" si="5"/>
        <v>1877420</v>
      </c>
    </row>
    <row r="45" spans="1:11" ht="13.5" customHeight="1" x14ac:dyDescent="0.2">
      <c r="A45" s="14">
        <v>23001</v>
      </c>
      <c r="B45" s="14" t="s">
        <v>65</v>
      </c>
      <c r="C45" s="15">
        <v>1238305.5728723626</v>
      </c>
      <c r="D45" s="16">
        <v>59765.37</v>
      </c>
      <c r="E45" s="16">
        <v>402503</v>
      </c>
      <c r="F45" s="17">
        <v>0</v>
      </c>
      <c r="G45" s="18">
        <f t="shared" si="3"/>
        <v>186767</v>
      </c>
      <c r="H45" s="16">
        <v>393843</v>
      </c>
      <c r="I45" s="16">
        <v>0</v>
      </c>
      <c r="J45" s="18">
        <f t="shared" si="4"/>
        <v>195427</v>
      </c>
      <c r="K45" s="16">
        <f t="shared" si="5"/>
        <v>382194</v>
      </c>
    </row>
    <row r="46" spans="1:11" ht="13.5" customHeight="1" x14ac:dyDescent="0.2">
      <c r="A46" s="14">
        <v>22005</v>
      </c>
      <c r="B46" s="14" t="s">
        <v>63</v>
      </c>
      <c r="C46" s="15">
        <v>1013159.1050773875</v>
      </c>
      <c r="D46" s="16">
        <v>101737.09999999999</v>
      </c>
      <c r="E46" s="16">
        <v>544760</v>
      </c>
      <c r="F46" s="17">
        <v>0</v>
      </c>
      <c r="G46" s="18">
        <f t="shared" si="3"/>
        <v>0</v>
      </c>
      <c r="H46" s="16">
        <v>529422</v>
      </c>
      <c r="I46" s="16">
        <v>0</v>
      </c>
      <c r="J46" s="18">
        <f t="shared" si="4"/>
        <v>0</v>
      </c>
      <c r="K46" s="16">
        <f t="shared" si="5"/>
        <v>0</v>
      </c>
    </row>
    <row r="47" spans="1:11" ht="13.5" customHeight="1" x14ac:dyDescent="0.2">
      <c r="A47" s="14">
        <v>16002</v>
      </c>
      <c r="B47" s="14" t="s">
        <v>51</v>
      </c>
      <c r="C47" s="15">
        <v>85400.384336024988</v>
      </c>
      <c r="D47" s="16">
        <v>4016.4900000000007</v>
      </c>
      <c r="E47" s="16">
        <v>119438</v>
      </c>
      <c r="F47" s="17">
        <v>0</v>
      </c>
      <c r="G47" s="18">
        <f t="shared" si="3"/>
        <v>0</v>
      </c>
      <c r="H47" s="16">
        <v>120541</v>
      </c>
      <c r="I47" s="16">
        <v>0</v>
      </c>
      <c r="J47" s="18">
        <f t="shared" si="4"/>
        <v>0</v>
      </c>
      <c r="K47" s="16">
        <f t="shared" si="5"/>
        <v>0</v>
      </c>
    </row>
    <row r="48" spans="1:11" ht="13.5" customHeight="1" x14ac:dyDescent="0.2">
      <c r="A48" s="14">
        <v>61007</v>
      </c>
      <c r="B48" s="14" t="s">
        <v>154</v>
      </c>
      <c r="C48" s="15">
        <v>4310390.3075782806</v>
      </c>
      <c r="D48" s="16">
        <v>196353.31800000003</v>
      </c>
      <c r="E48" s="16">
        <v>747051</v>
      </c>
      <c r="F48" s="17">
        <v>0</v>
      </c>
      <c r="G48" s="18">
        <f t="shared" si="3"/>
        <v>1309967</v>
      </c>
      <c r="H48" s="16">
        <v>742362</v>
      </c>
      <c r="I48" s="16">
        <v>0</v>
      </c>
      <c r="J48" s="18">
        <f t="shared" si="4"/>
        <v>1314656</v>
      </c>
      <c r="K48" s="16">
        <f t="shared" si="5"/>
        <v>2624623</v>
      </c>
    </row>
    <row r="49" spans="1:11" ht="13.5" customHeight="1" x14ac:dyDescent="0.2">
      <c r="A49" s="14">
        <v>5003</v>
      </c>
      <c r="B49" s="14" t="s">
        <v>24</v>
      </c>
      <c r="C49" s="15">
        <v>2536636.2792841275</v>
      </c>
      <c r="D49" s="16">
        <v>247298.42600000001</v>
      </c>
      <c r="E49" s="16">
        <v>856343</v>
      </c>
      <c r="F49" s="17">
        <v>0</v>
      </c>
      <c r="G49" s="18">
        <f t="shared" si="3"/>
        <v>288326</v>
      </c>
      <c r="H49" s="16">
        <v>894229</v>
      </c>
      <c r="I49" s="16">
        <v>0</v>
      </c>
      <c r="J49" s="18">
        <f t="shared" si="4"/>
        <v>250440</v>
      </c>
      <c r="K49" s="16">
        <f t="shared" si="5"/>
        <v>538766</v>
      </c>
    </row>
    <row r="50" spans="1:11" ht="13.5" customHeight="1" x14ac:dyDescent="0.2">
      <c r="A50" s="14">
        <v>28002</v>
      </c>
      <c r="B50" s="14" t="s">
        <v>76</v>
      </c>
      <c r="C50" s="15">
        <v>1972098.5323729981</v>
      </c>
      <c r="D50" s="16">
        <v>128525.984</v>
      </c>
      <c r="E50" s="16">
        <v>526391</v>
      </c>
      <c r="F50" s="17">
        <v>0</v>
      </c>
      <c r="G50" s="18">
        <f t="shared" si="3"/>
        <v>395395</v>
      </c>
      <c r="H50" s="16">
        <v>576032</v>
      </c>
      <c r="I50" s="16">
        <v>0</v>
      </c>
      <c r="J50" s="18">
        <f t="shared" si="4"/>
        <v>345754</v>
      </c>
      <c r="K50" s="16">
        <f t="shared" si="5"/>
        <v>741149</v>
      </c>
    </row>
    <row r="51" spans="1:11" ht="13.5" customHeight="1" x14ac:dyDescent="0.2">
      <c r="A51" s="14">
        <v>17001</v>
      </c>
      <c r="B51" s="14" t="s">
        <v>52</v>
      </c>
      <c r="C51" s="15">
        <v>2036920.2129022582</v>
      </c>
      <c r="D51" s="16">
        <v>46647.693999999989</v>
      </c>
      <c r="E51" s="16">
        <v>167306</v>
      </c>
      <c r="F51" s="17">
        <v>0</v>
      </c>
      <c r="G51" s="18">
        <f t="shared" si="3"/>
        <v>827830</v>
      </c>
      <c r="H51" s="16">
        <v>156975</v>
      </c>
      <c r="I51" s="16">
        <v>0</v>
      </c>
      <c r="J51" s="18">
        <f t="shared" si="4"/>
        <v>838161</v>
      </c>
      <c r="K51" s="16">
        <f t="shared" si="5"/>
        <v>1665991</v>
      </c>
    </row>
    <row r="52" spans="1:11" ht="13.5" customHeight="1" x14ac:dyDescent="0.2">
      <c r="A52" s="14">
        <v>44001</v>
      </c>
      <c r="B52" s="14" t="s">
        <v>108</v>
      </c>
      <c r="C52" s="15">
        <v>1199099.0327908238</v>
      </c>
      <c r="D52" s="16">
        <v>120771.91800000001</v>
      </c>
      <c r="E52" s="16">
        <v>496995</v>
      </c>
      <c r="F52" s="17">
        <v>0</v>
      </c>
      <c r="G52" s="18">
        <f t="shared" si="3"/>
        <v>42169</v>
      </c>
      <c r="H52" s="16">
        <v>490044</v>
      </c>
      <c r="I52" s="16">
        <v>0</v>
      </c>
      <c r="J52" s="18">
        <f t="shared" si="4"/>
        <v>49120</v>
      </c>
      <c r="K52" s="16">
        <f t="shared" si="5"/>
        <v>91289</v>
      </c>
    </row>
    <row r="53" spans="1:11" ht="13.5" customHeight="1" x14ac:dyDescent="0.2">
      <c r="A53" s="14">
        <v>46002</v>
      </c>
      <c r="B53" s="14" t="s">
        <v>113</v>
      </c>
      <c r="C53" s="15">
        <v>1304296.7789502</v>
      </c>
      <c r="D53" s="16">
        <v>42885.273999999998</v>
      </c>
      <c r="E53" s="16">
        <v>138670</v>
      </c>
      <c r="F53" s="17">
        <v>0</v>
      </c>
      <c r="G53" s="18">
        <f t="shared" si="3"/>
        <v>492036</v>
      </c>
      <c r="H53" s="16">
        <v>138496</v>
      </c>
      <c r="I53" s="16">
        <v>0</v>
      </c>
      <c r="J53" s="18">
        <f t="shared" si="4"/>
        <v>492210</v>
      </c>
      <c r="K53" s="16">
        <f t="shared" si="5"/>
        <v>984246</v>
      </c>
    </row>
    <row r="54" spans="1:11" ht="13.5" customHeight="1" x14ac:dyDescent="0.2">
      <c r="A54" s="14">
        <v>24004</v>
      </c>
      <c r="B54" s="14" t="s">
        <v>68</v>
      </c>
      <c r="C54" s="15">
        <v>2563468.0460159867</v>
      </c>
      <c r="D54" s="16">
        <v>165216.46600000001</v>
      </c>
      <c r="E54" s="16">
        <v>813447</v>
      </c>
      <c r="F54" s="17">
        <v>0</v>
      </c>
      <c r="G54" s="18">
        <f t="shared" si="3"/>
        <v>385679</v>
      </c>
      <c r="H54" s="16">
        <v>739017</v>
      </c>
      <c r="I54" s="16">
        <v>0</v>
      </c>
      <c r="J54" s="18">
        <f t="shared" si="4"/>
        <v>460109</v>
      </c>
      <c r="K54" s="16">
        <f t="shared" si="5"/>
        <v>845788</v>
      </c>
    </row>
    <row r="55" spans="1:11" ht="13.5" customHeight="1" x14ac:dyDescent="0.2">
      <c r="A55" s="14">
        <v>50003</v>
      </c>
      <c r="B55" s="14" t="s">
        <v>123</v>
      </c>
      <c r="C55" s="15">
        <v>4619384.4254486253</v>
      </c>
      <c r="D55" s="16">
        <v>193314.766</v>
      </c>
      <c r="E55" s="16">
        <v>571586</v>
      </c>
      <c r="F55" s="17">
        <v>0</v>
      </c>
      <c r="G55" s="18">
        <f t="shared" si="3"/>
        <v>1641449</v>
      </c>
      <c r="H55" s="16">
        <v>556413</v>
      </c>
      <c r="I55" s="16">
        <v>0</v>
      </c>
      <c r="J55" s="18">
        <f t="shared" si="4"/>
        <v>1656622</v>
      </c>
      <c r="K55" s="16">
        <f t="shared" si="5"/>
        <v>3298071</v>
      </c>
    </row>
    <row r="56" spans="1:11" ht="13.5" customHeight="1" x14ac:dyDescent="0.2">
      <c r="A56" s="14">
        <v>14001</v>
      </c>
      <c r="B56" s="14" t="s">
        <v>43</v>
      </c>
      <c r="C56" s="15">
        <v>2150102.00565818</v>
      </c>
      <c r="D56" s="16">
        <v>74683.961999999985</v>
      </c>
      <c r="E56" s="16">
        <v>142302</v>
      </c>
      <c r="F56" s="17">
        <v>0</v>
      </c>
      <c r="G56" s="18">
        <f t="shared" si="3"/>
        <v>895407</v>
      </c>
      <c r="H56" s="16">
        <v>134895</v>
      </c>
      <c r="I56" s="16">
        <v>0</v>
      </c>
      <c r="J56" s="18">
        <f t="shared" si="4"/>
        <v>902814</v>
      </c>
      <c r="K56" s="16">
        <f t="shared" si="5"/>
        <v>1798221</v>
      </c>
    </row>
    <row r="57" spans="1:11" ht="13.5" customHeight="1" x14ac:dyDescent="0.2">
      <c r="A57" s="14">
        <v>6002</v>
      </c>
      <c r="B57" s="14" t="s">
        <v>28</v>
      </c>
      <c r="C57" s="15">
        <v>1350878.8067698502</v>
      </c>
      <c r="D57" s="16">
        <v>80713.342000000004</v>
      </c>
      <c r="E57" s="16">
        <v>342940</v>
      </c>
      <c r="F57" s="17">
        <v>0</v>
      </c>
      <c r="G57" s="18">
        <f t="shared" si="3"/>
        <v>292143</v>
      </c>
      <c r="H57" s="16">
        <v>331945</v>
      </c>
      <c r="I57" s="16">
        <v>0</v>
      </c>
      <c r="J57" s="18">
        <f t="shared" si="4"/>
        <v>303138</v>
      </c>
      <c r="K57" s="16">
        <f t="shared" si="5"/>
        <v>595281</v>
      </c>
    </row>
    <row r="58" spans="1:11" ht="13.5" customHeight="1" x14ac:dyDescent="0.2">
      <c r="A58" s="14">
        <v>33001</v>
      </c>
      <c r="B58" s="14" t="s">
        <v>83</v>
      </c>
      <c r="C58" s="15">
        <v>2729428.8302689721</v>
      </c>
      <c r="D58" s="16">
        <v>150465.14799999999</v>
      </c>
      <c r="E58" s="16">
        <v>510988</v>
      </c>
      <c r="F58" s="17">
        <v>0</v>
      </c>
      <c r="G58" s="18">
        <f t="shared" si="3"/>
        <v>778494</v>
      </c>
      <c r="H58" s="16">
        <v>504026</v>
      </c>
      <c r="I58" s="16">
        <v>0</v>
      </c>
      <c r="J58" s="18">
        <f t="shared" si="4"/>
        <v>785456</v>
      </c>
      <c r="K58" s="16">
        <f t="shared" si="5"/>
        <v>1563950</v>
      </c>
    </row>
    <row r="59" spans="1:11" ht="13.5" customHeight="1" x14ac:dyDescent="0.2">
      <c r="A59" s="14">
        <v>49004</v>
      </c>
      <c r="B59" s="14" t="s">
        <v>119</v>
      </c>
      <c r="C59" s="15">
        <v>3105468.5213099997</v>
      </c>
      <c r="D59" s="16">
        <v>250413.05399999997</v>
      </c>
      <c r="E59" s="16">
        <v>484308</v>
      </c>
      <c r="F59" s="17">
        <v>0</v>
      </c>
      <c r="G59" s="18">
        <f t="shared" si="3"/>
        <v>943220</v>
      </c>
      <c r="H59" s="16">
        <v>505452</v>
      </c>
      <c r="I59" s="16">
        <v>0</v>
      </c>
      <c r="J59" s="18">
        <f t="shared" si="4"/>
        <v>922076</v>
      </c>
      <c r="K59" s="16">
        <f t="shared" si="5"/>
        <v>1865296</v>
      </c>
    </row>
    <row r="60" spans="1:11" ht="13.5" customHeight="1" x14ac:dyDescent="0.2">
      <c r="A60" s="14">
        <v>63001</v>
      </c>
      <c r="B60" s="14" t="s">
        <v>158</v>
      </c>
      <c r="C60" s="15">
        <v>2041266.1743058572</v>
      </c>
      <c r="D60" s="16">
        <v>54514.416000000005</v>
      </c>
      <c r="E60" s="16">
        <v>151113</v>
      </c>
      <c r="F60" s="17">
        <v>0</v>
      </c>
      <c r="G60" s="18">
        <f t="shared" si="3"/>
        <v>842263</v>
      </c>
      <c r="H60" s="16">
        <v>147656</v>
      </c>
      <c r="I60" s="16">
        <v>0</v>
      </c>
      <c r="J60" s="18">
        <f t="shared" si="4"/>
        <v>845720</v>
      </c>
      <c r="K60" s="16">
        <f t="shared" si="5"/>
        <v>1687983</v>
      </c>
    </row>
    <row r="61" spans="1:11" ht="13.5" customHeight="1" x14ac:dyDescent="0.2">
      <c r="A61" s="14">
        <v>53001</v>
      </c>
      <c r="B61" s="14" t="s">
        <v>132</v>
      </c>
      <c r="C61" s="15">
        <v>1741580.3193833106</v>
      </c>
      <c r="D61" s="16">
        <v>100711.15199999999</v>
      </c>
      <c r="E61" s="16">
        <v>352569</v>
      </c>
      <c r="F61" s="17">
        <v>0</v>
      </c>
      <c r="G61" s="18">
        <f t="shared" si="3"/>
        <v>467866</v>
      </c>
      <c r="H61" s="16">
        <v>319642</v>
      </c>
      <c r="I61" s="16">
        <v>0</v>
      </c>
      <c r="J61" s="18">
        <f t="shared" si="4"/>
        <v>500793</v>
      </c>
      <c r="K61" s="16">
        <f t="shared" si="5"/>
        <v>968659</v>
      </c>
    </row>
    <row r="62" spans="1:11" ht="13.5" customHeight="1" x14ac:dyDescent="0.2">
      <c r="A62" s="14">
        <v>26004</v>
      </c>
      <c r="B62" s="14" t="s">
        <v>72</v>
      </c>
      <c r="C62" s="15">
        <v>2799561.826903149</v>
      </c>
      <c r="D62" s="16">
        <v>169185.28400000004</v>
      </c>
      <c r="E62" s="16">
        <v>416050</v>
      </c>
      <c r="F62" s="17">
        <v>0</v>
      </c>
      <c r="G62" s="18">
        <f t="shared" si="3"/>
        <v>899138</v>
      </c>
      <c r="H62" s="16">
        <v>394220</v>
      </c>
      <c r="I62" s="16">
        <v>0</v>
      </c>
      <c r="J62" s="18">
        <f t="shared" si="4"/>
        <v>920968</v>
      </c>
      <c r="K62" s="16">
        <f t="shared" si="5"/>
        <v>1820106</v>
      </c>
    </row>
    <row r="63" spans="1:11" ht="13.5" customHeight="1" x14ac:dyDescent="0.2">
      <c r="A63" s="14">
        <v>6006</v>
      </c>
      <c r="B63" s="14" t="s">
        <v>30</v>
      </c>
      <c r="C63" s="15">
        <v>3700768.5928727007</v>
      </c>
      <c r="D63" s="16">
        <v>801892.65599999996</v>
      </c>
      <c r="E63" s="16">
        <v>1522653</v>
      </c>
      <c r="F63" s="17">
        <v>0</v>
      </c>
      <c r="G63" s="18">
        <f t="shared" si="3"/>
        <v>0</v>
      </c>
      <c r="H63" s="16">
        <v>1488625</v>
      </c>
      <c r="I63" s="16">
        <v>0</v>
      </c>
      <c r="J63" s="18">
        <f t="shared" si="4"/>
        <v>0</v>
      </c>
      <c r="K63" s="16">
        <f t="shared" si="5"/>
        <v>0</v>
      </c>
    </row>
    <row r="64" spans="1:11" ht="13.5" customHeight="1" x14ac:dyDescent="0.2">
      <c r="A64" s="14">
        <v>27001</v>
      </c>
      <c r="B64" s="14" t="s">
        <v>74</v>
      </c>
      <c r="C64" s="15">
        <v>2247784.997577806</v>
      </c>
      <c r="D64" s="16">
        <v>180018.37399999998</v>
      </c>
      <c r="E64" s="16">
        <v>524820</v>
      </c>
      <c r="F64" s="17">
        <v>0</v>
      </c>
      <c r="G64" s="18">
        <f t="shared" si="3"/>
        <v>509063</v>
      </c>
      <c r="H64" s="16">
        <v>490607</v>
      </c>
      <c r="I64" s="16">
        <v>0</v>
      </c>
      <c r="J64" s="18">
        <f t="shared" si="4"/>
        <v>543276</v>
      </c>
      <c r="K64" s="16">
        <f t="shared" si="5"/>
        <v>1052339</v>
      </c>
    </row>
    <row r="65" spans="1:11" ht="13.5" customHeight="1" x14ac:dyDescent="0.2">
      <c r="A65" s="14">
        <v>28003</v>
      </c>
      <c r="B65" s="14" t="s">
        <v>77</v>
      </c>
      <c r="C65" s="15">
        <v>5232714.4584073499</v>
      </c>
      <c r="D65" s="16">
        <v>227767.69600000003</v>
      </c>
      <c r="E65" s="16">
        <v>902220</v>
      </c>
      <c r="F65" s="17">
        <v>0</v>
      </c>
      <c r="G65" s="18">
        <f t="shared" si="3"/>
        <v>1600253</v>
      </c>
      <c r="H65" s="16">
        <v>954769</v>
      </c>
      <c r="I65" s="16">
        <v>0</v>
      </c>
      <c r="J65" s="18">
        <f t="shared" si="4"/>
        <v>1547704</v>
      </c>
      <c r="K65" s="16">
        <f t="shared" si="5"/>
        <v>3147957</v>
      </c>
    </row>
    <row r="66" spans="1:11" ht="13.5" customHeight="1" x14ac:dyDescent="0.2">
      <c r="A66" s="14">
        <v>30001</v>
      </c>
      <c r="B66" s="14" t="s">
        <v>79</v>
      </c>
      <c r="C66" s="15">
        <v>2694194.3512599664</v>
      </c>
      <c r="D66" s="16">
        <v>115494.57200000001</v>
      </c>
      <c r="E66" s="16">
        <v>430980</v>
      </c>
      <c r="F66" s="17">
        <v>0</v>
      </c>
      <c r="G66" s="18">
        <f t="shared" si="3"/>
        <v>858370</v>
      </c>
      <c r="H66" s="16">
        <v>413828</v>
      </c>
      <c r="I66" s="16">
        <v>0</v>
      </c>
      <c r="J66" s="18">
        <f t="shared" si="4"/>
        <v>875522</v>
      </c>
      <c r="K66" s="16">
        <f t="shared" si="5"/>
        <v>1733892</v>
      </c>
    </row>
    <row r="67" spans="1:11" ht="13.5" customHeight="1" x14ac:dyDescent="0.2">
      <c r="A67" s="14">
        <v>31001</v>
      </c>
      <c r="B67" s="14" t="s">
        <v>81</v>
      </c>
      <c r="C67" s="15">
        <v>1621921.4571785191</v>
      </c>
      <c r="D67" s="16">
        <v>9692.8919999999925</v>
      </c>
      <c r="E67" s="16">
        <v>430228</v>
      </c>
      <c r="F67" s="17">
        <v>0</v>
      </c>
      <c r="G67" s="18">
        <f t="shared" si="3"/>
        <v>375886</v>
      </c>
      <c r="H67" s="16">
        <v>408145</v>
      </c>
      <c r="I67" s="16">
        <v>0</v>
      </c>
      <c r="J67" s="18">
        <f t="shared" si="4"/>
        <v>397969</v>
      </c>
      <c r="K67" s="16">
        <f t="shared" si="5"/>
        <v>773855</v>
      </c>
    </row>
    <row r="68" spans="1:11" ht="13.5" customHeight="1" x14ac:dyDescent="0.2">
      <c r="A68" s="14">
        <v>41002</v>
      </c>
      <c r="B68" s="14" t="s">
        <v>101</v>
      </c>
      <c r="C68" s="15">
        <v>35626369.642061301</v>
      </c>
      <c r="D68" s="16">
        <v>587859.66200000001</v>
      </c>
      <c r="E68" s="16">
        <v>6565914</v>
      </c>
      <c r="F68" s="17">
        <v>0</v>
      </c>
      <c r="G68" s="18">
        <f t="shared" si="3"/>
        <v>10953341</v>
      </c>
      <c r="H68" s="16">
        <v>6983878</v>
      </c>
      <c r="I68" s="16">
        <v>0</v>
      </c>
      <c r="J68" s="18">
        <f t="shared" si="4"/>
        <v>10535377</v>
      </c>
      <c r="K68" s="16">
        <f t="shared" si="5"/>
        <v>21488718</v>
      </c>
    </row>
    <row r="69" spans="1:11" ht="13.5" customHeight="1" x14ac:dyDescent="0.2">
      <c r="A69" s="14">
        <v>14002</v>
      </c>
      <c r="B69" s="14" t="s">
        <v>44</v>
      </c>
      <c r="C69" s="15">
        <v>1405302.1426058079</v>
      </c>
      <c r="D69" s="16">
        <v>56814.498</v>
      </c>
      <c r="E69" s="16">
        <v>125930</v>
      </c>
      <c r="F69" s="17">
        <v>0</v>
      </c>
      <c r="G69" s="18">
        <f t="shared" ref="G69:G100" si="6">IF(((0.5*C69)-(0.5*D69)-(0.5*F69)-E69)&lt;0,0,ROUND((0.5*C69)-(0.5*D69)-(0.5*F69)-E69,0))</f>
        <v>548314</v>
      </c>
      <c r="H69" s="16">
        <v>119091</v>
      </c>
      <c r="I69" s="16">
        <v>0</v>
      </c>
      <c r="J69" s="18">
        <f t="shared" ref="J69:J100" si="7">IF(((0.5*C69)-(0.5*D69)-(0.5*F69)-H69-I69)&lt;0,0,ROUND((0.5*C69)-(0.5*D69)-(0.5*F69)-H69-I69,0))</f>
        <v>555153</v>
      </c>
      <c r="K69" s="16">
        <f t="shared" ref="K69:K100" si="8">J69+G69</f>
        <v>1103467</v>
      </c>
    </row>
    <row r="70" spans="1:11" ht="13.5" customHeight="1" x14ac:dyDescent="0.2">
      <c r="A70" s="14">
        <v>10001</v>
      </c>
      <c r="B70" s="14" t="s">
        <v>35</v>
      </c>
      <c r="C70" s="15">
        <v>970458.91290937504</v>
      </c>
      <c r="D70" s="16">
        <v>100664.87999999999</v>
      </c>
      <c r="E70" s="16">
        <v>341287</v>
      </c>
      <c r="F70" s="17">
        <v>0</v>
      </c>
      <c r="G70" s="18">
        <f t="shared" si="6"/>
        <v>93610</v>
      </c>
      <c r="H70" s="16">
        <v>327427</v>
      </c>
      <c r="I70" s="16">
        <v>0</v>
      </c>
      <c r="J70" s="18">
        <f t="shared" si="7"/>
        <v>107470</v>
      </c>
      <c r="K70" s="16">
        <f t="shared" si="8"/>
        <v>201080</v>
      </c>
    </row>
    <row r="71" spans="1:11" ht="13.5" customHeight="1" x14ac:dyDescent="0.2">
      <c r="A71" s="14">
        <v>34002</v>
      </c>
      <c r="B71" s="14" t="s">
        <v>87</v>
      </c>
      <c r="C71" s="15">
        <v>1673651.7617937701</v>
      </c>
      <c r="D71" s="16">
        <v>171606.08000000002</v>
      </c>
      <c r="E71" s="16">
        <v>715291</v>
      </c>
      <c r="F71" s="17">
        <v>0</v>
      </c>
      <c r="G71" s="18">
        <f t="shared" si="6"/>
        <v>35732</v>
      </c>
      <c r="H71" s="16">
        <v>684723</v>
      </c>
      <c r="I71" s="16">
        <v>0</v>
      </c>
      <c r="J71" s="18">
        <f t="shared" si="7"/>
        <v>66300</v>
      </c>
      <c r="K71" s="16">
        <f t="shared" si="8"/>
        <v>102032</v>
      </c>
    </row>
    <row r="72" spans="1:11" ht="13.5" customHeight="1" x14ac:dyDescent="0.2">
      <c r="A72" s="14">
        <v>51002</v>
      </c>
      <c r="B72" s="14" t="s">
        <v>126</v>
      </c>
      <c r="C72" s="15">
        <v>3302401.4676693873</v>
      </c>
      <c r="D72" s="16">
        <v>163701.08600000001</v>
      </c>
      <c r="E72" s="16">
        <v>1559040</v>
      </c>
      <c r="F72" s="17">
        <v>0</v>
      </c>
      <c r="G72" s="18">
        <f t="shared" si="6"/>
        <v>10310</v>
      </c>
      <c r="H72" s="16">
        <v>1565180</v>
      </c>
      <c r="I72" s="16">
        <v>0</v>
      </c>
      <c r="J72" s="18">
        <f t="shared" si="7"/>
        <v>4170</v>
      </c>
      <c r="K72" s="16">
        <f t="shared" si="8"/>
        <v>14480</v>
      </c>
    </row>
    <row r="73" spans="1:11" ht="13.5" customHeight="1" x14ac:dyDescent="0.2">
      <c r="A73" s="14">
        <v>56006</v>
      </c>
      <c r="B73" s="14" t="s">
        <v>142</v>
      </c>
      <c r="C73" s="15">
        <v>1829934.6410698909</v>
      </c>
      <c r="D73" s="16">
        <v>111660.75599999999</v>
      </c>
      <c r="E73" s="16">
        <v>713554</v>
      </c>
      <c r="F73" s="17">
        <v>0</v>
      </c>
      <c r="G73" s="18">
        <f t="shared" si="6"/>
        <v>145583</v>
      </c>
      <c r="H73" s="16">
        <v>678954</v>
      </c>
      <c r="I73" s="16">
        <v>0</v>
      </c>
      <c r="J73" s="18">
        <f t="shared" si="7"/>
        <v>180183</v>
      </c>
      <c r="K73" s="16">
        <f t="shared" si="8"/>
        <v>325766</v>
      </c>
    </row>
    <row r="74" spans="1:11" ht="13.5" customHeight="1" x14ac:dyDescent="0.2">
      <c r="A74" s="14">
        <v>23002</v>
      </c>
      <c r="B74" s="14" t="s">
        <v>66</v>
      </c>
      <c r="C74" s="15">
        <v>4762919.1805035733</v>
      </c>
      <c r="D74" s="16">
        <v>285528.34400000004</v>
      </c>
      <c r="E74" s="16">
        <v>1052693</v>
      </c>
      <c r="F74" s="17">
        <v>0</v>
      </c>
      <c r="G74" s="18">
        <f t="shared" si="6"/>
        <v>1186002</v>
      </c>
      <c r="H74" s="16">
        <v>1128371</v>
      </c>
      <c r="I74" s="16">
        <v>0</v>
      </c>
      <c r="J74" s="18">
        <f t="shared" si="7"/>
        <v>1110324</v>
      </c>
      <c r="K74" s="16">
        <f t="shared" si="8"/>
        <v>2296326</v>
      </c>
    </row>
    <row r="75" spans="1:11" ht="13.5" customHeight="1" x14ac:dyDescent="0.2">
      <c r="A75" s="19">
        <v>53002</v>
      </c>
      <c r="B75" s="19" t="s">
        <v>133</v>
      </c>
      <c r="C75" s="20">
        <v>675007.04142857145</v>
      </c>
      <c r="D75" s="21">
        <v>85808.66</v>
      </c>
      <c r="E75" s="21">
        <v>535311</v>
      </c>
      <c r="F75" s="22">
        <v>0</v>
      </c>
      <c r="G75" s="23">
        <f t="shared" si="6"/>
        <v>0</v>
      </c>
      <c r="H75" s="21">
        <v>483245</v>
      </c>
      <c r="I75" s="21">
        <v>0</v>
      </c>
      <c r="J75" s="23">
        <f t="shared" si="7"/>
        <v>0</v>
      </c>
      <c r="K75" s="21">
        <f t="shared" si="8"/>
        <v>0</v>
      </c>
    </row>
    <row r="76" spans="1:11" ht="13.5" customHeight="1" x14ac:dyDescent="0.2">
      <c r="A76" s="14">
        <v>48003</v>
      </c>
      <c r="B76" s="14" t="s">
        <v>115</v>
      </c>
      <c r="C76" s="15">
        <v>2496100.2702749143</v>
      </c>
      <c r="D76" s="16">
        <v>308593.11</v>
      </c>
      <c r="E76" s="16">
        <v>795444</v>
      </c>
      <c r="F76" s="17">
        <v>0</v>
      </c>
      <c r="G76" s="18">
        <f t="shared" si="6"/>
        <v>298310</v>
      </c>
      <c r="H76" s="16">
        <v>762841</v>
      </c>
      <c r="I76" s="16">
        <v>0</v>
      </c>
      <c r="J76" s="18">
        <f t="shared" si="7"/>
        <v>330913</v>
      </c>
      <c r="K76" s="16">
        <f t="shared" si="8"/>
        <v>629223</v>
      </c>
    </row>
    <row r="77" spans="1:11" ht="13.5" customHeight="1" x14ac:dyDescent="0.2">
      <c r="A77" s="14">
        <v>2002</v>
      </c>
      <c r="B77" s="14" t="s">
        <v>16</v>
      </c>
      <c r="C77" s="15">
        <v>18905632.311614957</v>
      </c>
      <c r="D77" s="16">
        <v>531282.44599999988</v>
      </c>
      <c r="E77" s="16">
        <v>2320658</v>
      </c>
      <c r="F77" s="17">
        <v>0</v>
      </c>
      <c r="G77" s="18">
        <f t="shared" si="6"/>
        <v>6866517</v>
      </c>
      <c r="H77" s="16">
        <v>2331410</v>
      </c>
      <c r="I77" s="16">
        <v>0</v>
      </c>
      <c r="J77" s="18">
        <f t="shared" si="7"/>
        <v>6855765</v>
      </c>
      <c r="K77" s="16">
        <f t="shared" si="8"/>
        <v>13722282</v>
      </c>
    </row>
    <row r="78" spans="1:11" ht="13.5" customHeight="1" x14ac:dyDescent="0.2">
      <c r="A78" s="14">
        <v>22006</v>
      </c>
      <c r="B78" s="14" t="s">
        <v>64</v>
      </c>
      <c r="C78" s="15">
        <v>2920985.2428163369</v>
      </c>
      <c r="D78" s="16">
        <v>367202.22799999994</v>
      </c>
      <c r="E78" s="16">
        <v>900891</v>
      </c>
      <c r="F78" s="17">
        <v>0</v>
      </c>
      <c r="G78" s="18">
        <f t="shared" si="6"/>
        <v>376001</v>
      </c>
      <c r="H78" s="16">
        <v>917324</v>
      </c>
      <c r="I78" s="16">
        <v>0</v>
      </c>
      <c r="J78" s="18">
        <f t="shared" si="7"/>
        <v>359568</v>
      </c>
      <c r="K78" s="16">
        <f t="shared" si="8"/>
        <v>735569</v>
      </c>
    </row>
    <row r="79" spans="1:11" ht="13.5" customHeight="1" x14ac:dyDescent="0.2">
      <c r="A79" s="14">
        <v>13003</v>
      </c>
      <c r="B79" s="14" t="s">
        <v>42</v>
      </c>
      <c r="C79" s="15">
        <v>2153255.8885690626</v>
      </c>
      <c r="D79" s="16">
        <v>123511.05200000001</v>
      </c>
      <c r="E79" s="16">
        <v>485892</v>
      </c>
      <c r="F79" s="17">
        <v>0</v>
      </c>
      <c r="G79" s="18">
        <f t="shared" si="6"/>
        <v>528980</v>
      </c>
      <c r="H79" s="16">
        <v>476674</v>
      </c>
      <c r="I79" s="16">
        <v>0</v>
      </c>
      <c r="J79" s="18">
        <f t="shared" si="7"/>
        <v>538198</v>
      </c>
      <c r="K79" s="16">
        <f t="shared" si="8"/>
        <v>1067178</v>
      </c>
    </row>
    <row r="80" spans="1:11" ht="13.5" customHeight="1" x14ac:dyDescent="0.2">
      <c r="A80" s="14">
        <v>2003</v>
      </c>
      <c r="B80" s="14" t="s">
        <v>17</v>
      </c>
      <c r="C80" s="15">
        <v>1715802.4414013366</v>
      </c>
      <c r="D80" s="16">
        <v>72150.894000000015</v>
      </c>
      <c r="E80" s="16">
        <v>612588</v>
      </c>
      <c r="F80" s="17">
        <v>0</v>
      </c>
      <c r="G80" s="18">
        <f t="shared" si="6"/>
        <v>209238</v>
      </c>
      <c r="H80" s="16">
        <v>588521</v>
      </c>
      <c r="I80" s="16">
        <v>0</v>
      </c>
      <c r="J80" s="18">
        <f t="shared" si="7"/>
        <v>233305</v>
      </c>
      <c r="K80" s="16">
        <f t="shared" si="8"/>
        <v>442543</v>
      </c>
    </row>
    <row r="81" spans="1:11" ht="13.5" customHeight="1" x14ac:dyDescent="0.2">
      <c r="A81" s="14">
        <v>37003</v>
      </c>
      <c r="B81" s="14" t="s">
        <v>90</v>
      </c>
      <c r="C81" s="15">
        <v>1451806.533712425</v>
      </c>
      <c r="D81" s="16">
        <v>122665.81400000001</v>
      </c>
      <c r="E81" s="16">
        <v>310738</v>
      </c>
      <c r="F81" s="17">
        <v>0</v>
      </c>
      <c r="G81" s="18">
        <f t="shared" si="6"/>
        <v>353832</v>
      </c>
      <c r="H81" s="16">
        <v>305579</v>
      </c>
      <c r="I81" s="16">
        <v>0</v>
      </c>
      <c r="J81" s="18">
        <f t="shared" si="7"/>
        <v>358991</v>
      </c>
      <c r="K81" s="16">
        <f t="shared" si="8"/>
        <v>712823</v>
      </c>
    </row>
    <row r="82" spans="1:11" ht="13.5" customHeight="1" x14ac:dyDescent="0.2">
      <c r="A82" s="14">
        <v>35002</v>
      </c>
      <c r="B82" s="14" t="s">
        <v>88</v>
      </c>
      <c r="C82" s="15">
        <v>2340353.0885234782</v>
      </c>
      <c r="D82" s="16">
        <v>166888.90400000001</v>
      </c>
      <c r="E82" s="16">
        <v>375312</v>
      </c>
      <c r="F82" s="17">
        <v>0</v>
      </c>
      <c r="G82" s="18">
        <f t="shared" si="6"/>
        <v>711420</v>
      </c>
      <c r="H82" s="16">
        <v>354986</v>
      </c>
      <c r="I82" s="16">
        <v>0</v>
      </c>
      <c r="J82" s="18">
        <f t="shared" si="7"/>
        <v>731746</v>
      </c>
      <c r="K82" s="16">
        <f t="shared" si="8"/>
        <v>1443166</v>
      </c>
    </row>
    <row r="83" spans="1:11" ht="13.5" customHeight="1" x14ac:dyDescent="0.2">
      <c r="A83" s="14">
        <v>7002</v>
      </c>
      <c r="B83" s="14" t="s">
        <v>32</v>
      </c>
      <c r="C83" s="15">
        <v>2383850.9805200463</v>
      </c>
      <c r="D83" s="16">
        <v>168389.87399999998</v>
      </c>
      <c r="E83" s="16">
        <v>477274</v>
      </c>
      <c r="F83" s="17">
        <v>0</v>
      </c>
      <c r="G83" s="18">
        <f t="shared" si="6"/>
        <v>630457</v>
      </c>
      <c r="H83" s="16">
        <v>474099</v>
      </c>
      <c r="I83" s="16">
        <v>0</v>
      </c>
      <c r="J83" s="18">
        <f t="shared" si="7"/>
        <v>633632</v>
      </c>
      <c r="K83" s="16">
        <f t="shared" si="8"/>
        <v>1264089</v>
      </c>
    </row>
    <row r="84" spans="1:11" ht="13.5" customHeight="1" x14ac:dyDescent="0.2">
      <c r="A84" s="14">
        <v>38003</v>
      </c>
      <c r="B84" s="14" t="s">
        <v>93</v>
      </c>
      <c r="C84" s="15">
        <v>1379992.5741571314</v>
      </c>
      <c r="D84" s="16">
        <v>51870.554000000004</v>
      </c>
      <c r="E84" s="16">
        <v>357139</v>
      </c>
      <c r="F84" s="17">
        <v>0</v>
      </c>
      <c r="G84" s="18">
        <f t="shared" si="6"/>
        <v>306922</v>
      </c>
      <c r="H84" s="16">
        <v>361247</v>
      </c>
      <c r="I84" s="16">
        <v>0</v>
      </c>
      <c r="J84" s="18">
        <f t="shared" si="7"/>
        <v>302814</v>
      </c>
      <c r="K84" s="16">
        <f t="shared" si="8"/>
        <v>609736</v>
      </c>
    </row>
    <row r="85" spans="1:11" ht="13.5" customHeight="1" x14ac:dyDescent="0.2">
      <c r="A85" s="14">
        <v>45005</v>
      </c>
      <c r="B85" s="14" t="s">
        <v>111</v>
      </c>
      <c r="C85" s="15">
        <v>1742650.7436730363</v>
      </c>
      <c r="D85" s="16">
        <v>91992.800000000017</v>
      </c>
      <c r="E85" s="16">
        <v>489680</v>
      </c>
      <c r="F85" s="17">
        <v>0</v>
      </c>
      <c r="G85" s="18">
        <f t="shared" si="6"/>
        <v>335649</v>
      </c>
      <c r="H85" s="16">
        <v>475865</v>
      </c>
      <c r="I85" s="16">
        <v>0</v>
      </c>
      <c r="J85" s="18">
        <f t="shared" si="7"/>
        <v>349464</v>
      </c>
      <c r="K85" s="16">
        <f t="shared" si="8"/>
        <v>685113</v>
      </c>
    </row>
    <row r="86" spans="1:11" ht="13.5" customHeight="1" x14ac:dyDescent="0.2">
      <c r="A86" s="14">
        <v>40001</v>
      </c>
      <c r="B86" s="14" t="s">
        <v>98</v>
      </c>
      <c r="C86" s="15">
        <v>4292627.0276363865</v>
      </c>
      <c r="D86" s="16">
        <v>216489.43599999999</v>
      </c>
      <c r="E86" s="16">
        <v>2843257</v>
      </c>
      <c r="F86" s="17">
        <v>0</v>
      </c>
      <c r="G86" s="18">
        <f t="shared" si="6"/>
        <v>0</v>
      </c>
      <c r="H86" s="16">
        <v>2914154</v>
      </c>
      <c r="I86" s="16">
        <v>65651.62</v>
      </c>
      <c r="J86" s="18">
        <f t="shared" si="7"/>
        <v>0</v>
      </c>
      <c r="K86" s="16">
        <f t="shared" si="8"/>
        <v>0</v>
      </c>
    </row>
    <row r="87" spans="1:11" ht="13.5" customHeight="1" x14ac:dyDescent="0.2">
      <c r="A87" s="14">
        <v>52004</v>
      </c>
      <c r="B87" s="14" t="s">
        <v>131</v>
      </c>
      <c r="C87" s="15">
        <v>1989586.3111932096</v>
      </c>
      <c r="D87" s="16">
        <v>164837.50799999997</v>
      </c>
      <c r="E87" s="16">
        <v>479213</v>
      </c>
      <c r="F87" s="17">
        <v>0</v>
      </c>
      <c r="G87" s="18">
        <f t="shared" si="6"/>
        <v>433161</v>
      </c>
      <c r="H87" s="16">
        <v>463088</v>
      </c>
      <c r="I87" s="16">
        <v>0</v>
      </c>
      <c r="J87" s="18">
        <f t="shared" si="7"/>
        <v>449286</v>
      </c>
      <c r="K87" s="16">
        <f t="shared" si="8"/>
        <v>882447</v>
      </c>
    </row>
    <row r="88" spans="1:11" ht="13.5" customHeight="1" x14ac:dyDescent="0.2">
      <c r="A88" s="14">
        <v>41004</v>
      </c>
      <c r="B88" s="14" t="s">
        <v>102</v>
      </c>
      <c r="C88" s="15">
        <v>7068605.3388353959</v>
      </c>
      <c r="D88" s="16">
        <v>250988.07399999999</v>
      </c>
      <c r="E88" s="16">
        <v>1189556</v>
      </c>
      <c r="F88" s="17">
        <v>0</v>
      </c>
      <c r="G88" s="18">
        <f t="shared" si="6"/>
        <v>2219253</v>
      </c>
      <c r="H88" s="16">
        <v>1291860</v>
      </c>
      <c r="I88" s="16">
        <v>0</v>
      </c>
      <c r="J88" s="18">
        <f t="shared" si="7"/>
        <v>2116949</v>
      </c>
      <c r="K88" s="16">
        <f t="shared" si="8"/>
        <v>4336202</v>
      </c>
    </row>
    <row r="89" spans="1:11" ht="13.5" customHeight="1" x14ac:dyDescent="0.2">
      <c r="A89" s="14">
        <v>44002</v>
      </c>
      <c r="B89" s="14" t="s">
        <v>109</v>
      </c>
      <c r="C89" s="15">
        <v>1680039.1814043543</v>
      </c>
      <c r="D89" s="16">
        <v>230090.14799999999</v>
      </c>
      <c r="E89" s="16">
        <v>347717</v>
      </c>
      <c r="F89" s="17">
        <v>0</v>
      </c>
      <c r="G89" s="18">
        <f t="shared" si="6"/>
        <v>377258</v>
      </c>
      <c r="H89" s="16">
        <v>357995</v>
      </c>
      <c r="I89" s="16">
        <v>0</v>
      </c>
      <c r="J89" s="18">
        <f t="shared" si="7"/>
        <v>366980</v>
      </c>
      <c r="K89" s="16">
        <f t="shared" si="8"/>
        <v>744238</v>
      </c>
    </row>
    <row r="90" spans="1:11" ht="13.5" customHeight="1" x14ac:dyDescent="0.2">
      <c r="A90" s="14">
        <v>42001</v>
      </c>
      <c r="B90" s="14" t="s">
        <v>104</v>
      </c>
      <c r="C90" s="15">
        <v>2495718.9942947943</v>
      </c>
      <c r="D90" s="16">
        <v>219952.2099999999</v>
      </c>
      <c r="E90" s="16">
        <v>557041</v>
      </c>
      <c r="F90" s="17">
        <v>0</v>
      </c>
      <c r="G90" s="18">
        <f t="shared" si="6"/>
        <v>580842</v>
      </c>
      <c r="H90" s="16">
        <v>568967</v>
      </c>
      <c r="I90" s="16">
        <v>0</v>
      </c>
      <c r="J90" s="18">
        <f t="shared" si="7"/>
        <v>568916</v>
      </c>
      <c r="K90" s="16">
        <f t="shared" si="8"/>
        <v>1149758</v>
      </c>
    </row>
    <row r="91" spans="1:11" ht="13.5" customHeight="1" x14ac:dyDescent="0.2">
      <c r="A91" s="14">
        <v>39002</v>
      </c>
      <c r="B91" s="14" t="s">
        <v>95</v>
      </c>
      <c r="C91" s="15">
        <v>7117485.4133608155</v>
      </c>
      <c r="D91" s="16">
        <v>261413.27999999997</v>
      </c>
      <c r="E91" s="16">
        <v>1826440</v>
      </c>
      <c r="F91" s="17">
        <v>0</v>
      </c>
      <c r="G91" s="18">
        <f t="shared" si="6"/>
        <v>1601596</v>
      </c>
      <c r="H91" s="16">
        <v>1943990</v>
      </c>
      <c r="I91" s="16">
        <v>0</v>
      </c>
      <c r="J91" s="18">
        <f t="shared" si="7"/>
        <v>1484046</v>
      </c>
      <c r="K91" s="16">
        <f t="shared" si="8"/>
        <v>3085642</v>
      </c>
    </row>
    <row r="92" spans="1:11" ht="13.5" customHeight="1" x14ac:dyDescent="0.2">
      <c r="A92" s="14">
        <v>60003</v>
      </c>
      <c r="B92" s="14" t="s">
        <v>149</v>
      </c>
      <c r="C92" s="15">
        <v>1521679.5754418997</v>
      </c>
      <c r="D92" s="16">
        <v>214735.31999999995</v>
      </c>
      <c r="E92" s="16">
        <v>411607</v>
      </c>
      <c r="F92" s="17">
        <v>0</v>
      </c>
      <c r="G92" s="18">
        <f t="shared" si="6"/>
        <v>241865</v>
      </c>
      <c r="H92" s="16">
        <v>411580</v>
      </c>
      <c r="I92" s="16">
        <v>0</v>
      </c>
      <c r="J92" s="18">
        <f t="shared" si="7"/>
        <v>241892</v>
      </c>
      <c r="K92" s="16">
        <f t="shared" si="8"/>
        <v>483757</v>
      </c>
    </row>
    <row r="93" spans="1:11" ht="13.5" customHeight="1" x14ac:dyDescent="0.2">
      <c r="A93" s="14">
        <v>43007</v>
      </c>
      <c r="B93" s="14" t="s">
        <v>107</v>
      </c>
      <c r="C93" s="15">
        <v>2793301.7001794749</v>
      </c>
      <c r="D93" s="16">
        <v>163584.92199999999</v>
      </c>
      <c r="E93" s="16">
        <v>456203</v>
      </c>
      <c r="F93" s="17">
        <v>0</v>
      </c>
      <c r="G93" s="18">
        <f t="shared" si="6"/>
        <v>858655</v>
      </c>
      <c r="H93" s="16">
        <v>467960</v>
      </c>
      <c r="I93" s="16">
        <v>0</v>
      </c>
      <c r="J93" s="18">
        <f t="shared" si="7"/>
        <v>846898</v>
      </c>
      <c r="K93" s="16">
        <f t="shared" si="8"/>
        <v>1705553</v>
      </c>
    </row>
    <row r="94" spans="1:11" ht="13.5" customHeight="1" x14ac:dyDescent="0.2">
      <c r="A94" s="14">
        <v>15001</v>
      </c>
      <c r="B94" s="14" t="s">
        <v>47</v>
      </c>
      <c r="C94" s="15">
        <v>1149023.3528847001</v>
      </c>
      <c r="D94" s="16">
        <v>37238.853999999992</v>
      </c>
      <c r="E94" s="16">
        <v>161069</v>
      </c>
      <c r="F94" s="17">
        <v>0</v>
      </c>
      <c r="G94" s="18">
        <f t="shared" si="6"/>
        <v>394823</v>
      </c>
      <c r="H94" s="16">
        <v>141655</v>
      </c>
      <c r="I94" s="16">
        <v>0</v>
      </c>
      <c r="J94" s="18">
        <f t="shared" si="7"/>
        <v>414237</v>
      </c>
      <c r="K94" s="16">
        <f t="shared" si="8"/>
        <v>809060</v>
      </c>
    </row>
    <row r="95" spans="1:11" ht="13.5" customHeight="1" x14ac:dyDescent="0.2">
      <c r="A95" s="14">
        <v>15002</v>
      </c>
      <c r="B95" s="14" t="s">
        <v>48</v>
      </c>
      <c r="C95" s="15">
        <v>2855799.79657913</v>
      </c>
      <c r="D95" s="16">
        <v>69456.079999999987</v>
      </c>
      <c r="E95" s="16">
        <v>216863</v>
      </c>
      <c r="F95" s="17">
        <v>0</v>
      </c>
      <c r="G95" s="18">
        <f t="shared" si="6"/>
        <v>1176309</v>
      </c>
      <c r="H95" s="16">
        <v>192563</v>
      </c>
      <c r="I95" s="16">
        <v>0</v>
      </c>
      <c r="J95" s="18">
        <f t="shared" si="7"/>
        <v>1200609</v>
      </c>
      <c r="K95" s="16">
        <f t="shared" si="8"/>
        <v>2376918</v>
      </c>
    </row>
    <row r="96" spans="1:11" ht="13.5" customHeight="1" x14ac:dyDescent="0.2">
      <c r="A96" s="14">
        <v>46001</v>
      </c>
      <c r="B96" s="14" t="s">
        <v>112</v>
      </c>
      <c r="C96" s="15">
        <v>19133661.090976875</v>
      </c>
      <c r="D96" s="16">
        <v>498072.68599999999</v>
      </c>
      <c r="E96" s="16">
        <v>3729589</v>
      </c>
      <c r="F96" s="17">
        <v>0</v>
      </c>
      <c r="G96" s="18">
        <f t="shared" si="6"/>
        <v>5588205</v>
      </c>
      <c r="H96" s="16">
        <v>3880851</v>
      </c>
      <c r="I96" s="16">
        <v>12789.04</v>
      </c>
      <c r="J96" s="18">
        <f t="shared" si="7"/>
        <v>5424154</v>
      </c>
      <c r="K96" s="16">
        <f t="shared" si="8"/>
        <v>11012359</v>
      </c>
    </row>
    <row r="97" spans="1:13" ht="13.5" customHeight="1" x14ac:dyDescent="0.2">
      <c r="A97" s="14">
        <v>33002</v>
      </c>
      <c r="B97" s="14" t="s">
        <v>84</v>
      </c>
      <c r="C97" s="15">
        <v>2075271.1795101555</v>
      </c>
      <c r="D97" s="16">
        <v>271186.32</v>
      </c>
      <c r="E97" s="16">
        <v>349404</v>
      </c>
      <c r="F97" s="17">
        <v>0</v>
      </c>
      <c r="G97" s="18">
        <f t="shared" si="6"/>
        <v>552638</v>
      </c>
      <c r="H97" s="16">
        <v>331761</v>
      </c>
      <c r="I97" s="16">
        <v>0</v>
      </c>
      <c r="J97" s="18">
        <f t="shared" si="7"/>
        <v>570281</v>
      </c>
      <c r="K97" s="16">
        <f t="shared" si="8"/>
        <v>1122919</v>
      </c>
    </row>
    <row r="98" spans="1:13" ht="13.5" customHeight="1" x14ac:dyDescent="0.2">
      <c r="A98" s="14">
        <v>25004</v>
      </c>
      <c r="B98" s="14" t="s">
        <v>70</v>
      </c>
      <c r="C98" s="15">
        <v>6098891.7383711357</v>
      </c>
      <c r="D98" s="16">
        <v>281777.25281999999</v>
      </c>
      <c r="E98" s="16">
        <v>1506973</v>
      </c>
      <c r="F98" s="17">
        <v>0</v>
      </c>
      <c r="G98" s="18">
        <f t="shared" si="6"/>
        <v>1401584</v>
      </c>
      <c r="H98" s="16">
        <v>1532160</v>
      </c>
      <c r="I98" s="16">
        <v>0</v>
      </c>
      <c r="J98" s="18">
        <f t="shared" si="7"/>
        <v>1376397</v>
      </c>
      <c r="K98" s="16">
        <f t="shared" si="8"/>
        <v>2777981</v>
      </c>
    </row>
    <row r="99" spans="1:13" ht="13.5" customHeight="1" x14ac:dyDescent="0.2">
      <c r="A99" s="14">
        <v>29004</v>
      </c>
      <c r="B99" s="14" t="s">
        <v>78</v>
      </c>
      <c r="C99" s="15">
        <v>3021400.6133156852</v>
      </c>
      <c r="D99" s="16">
        <v>236407.28999999998</v>
      </c>
      <c r="E99" s="16">
        <v>1154386</v>
      </c>
      <c r="F99" s="17">
        <v>0</v>
      </c>
      <c r="G99" s="18">
        <f t="shared" si="6"/>
        <v>238111</v>
      </c>
      <c r="H99" s="16">
        <v>1113058</v>
      </c>
      <c r="I99" s="16">
        <v>0</v>
      </c>
      <c r="J99" s="18">
        <f t="shared" si="7"/>
        <v>279439</v>
      </c>
      <c r="K99" s="16">
        <f t="shared" si="8"/>
        <v>517550</v>
      </c>
    </row>
    <row r="100" spans="1:13" ht="13.5" customHeight="1" x14ac:dyDescent="0.2">
      <c r="A100" s="14">
        <v>17002</v>
      </c>
      <c r="B100" s="14" t="s">
        <v>53</v>
      </c>
      <c r="C100" s="15">
        <v>17203674.514353137</v>
      </c>
      <c r="D100" s="16">
        <v>507928.20600000006</v>
      </c>
      <c r="E100" s="16">
        <v>3163848</v>
      </c>
      <c r="F100" s="17">
        <v>0</v>
      </c>
      <c r="G100" s="18">
        <f t="shared" si="6"/>
        <v>5184025</v>
      </c>
      <c r="H100" s="16">
        <v>3112874</v>
      </c>
      <c r="I100" s="16">
        <v>0</v>
      </c>
      <c r="J100" s="18">
        <f t="shared" si="7"/>
        <v>5234999</v>
      </c>
      <c r="K100" s="16">
        <f t="shared" si="8"/>
        <v>10419024</v>
      </c>
    </row>
    <row r="101" spans="1:13" ht="13.5" customHeight="1" x14ac:dyDescent="0.2">
      <c r="A101" s="14">
        <v>62006</v>
      </c>
      <c r="B101" s="14" t="s">
        <v>157</v>
      </c>
      <c r="C101" s="15">
        <v>3856991.90346702</v>
      </c>
      <c r="D101" s="16">
        <v>346005.16599999997</v>
      </c>
      <c r="E101" s="16">
        <v>577195</v>
      </c>
      <c r="F101" s="17">
        <v>0</v>
      </c>
      <c r="G101" s="18">
        <f t="shared" ref="G101:G132" si="9">IF(((0.5*C101)-(0.5*D101)-(0.5*F101)-E101)&lt;0,0,ROUND((0.5*C101)-(0.5*D101)-(0.5*F101)-E101,0))</f>
        <v>1178298</v>
      </c>
      <c r="H101" s="16">
        <v>564140</v>
      </c>
      <c r="I101" s="16">
        <v>0</v>
      </c>
      <c r="J101" s="18">
        <f t="shared" ref="J101:J132" si="10">IF(((0.5*C101)-(0.5*D101)-(0.5*F101)-H101-I101)&lt;0,0,ROUND((0.5*C101)-(0.5*D101)-(0.5*F101)-H101-I101,0))</f>
        <v>1191353</v>
      </c>
      <c r="K101" s="16">
        <f t="shared" ref="K101:K132" si="11">J101+G101</f>
        <v>2369651</v>
      </c>
      <c r="M101" s="24"/>
    </row>
    <row r="102" spans="1:13" ht="13.5" customHeight="1" x14ac:dyDescent="0.2">
      <c r="A102" s="14">
        <v>43002</v>
      </c>
      <c r="B102" s="14" t="s">
        <v>106</v>
      </c>
      <c r="C102" s="15">
        <v>1857988.7744660561</v>
      </c>
      <c r="D102" s="16">
        <v>84368.216000000015</v>
      </c>
      <c r="E102" s="16">
        <v>233388</v>
      </c>
      <c r="F102" s="17">
        <v>0</v>
      </c>
      <c r="G102" s="18">
        <f t="shared" si="9"/>
        <v>653422</v>
      </c>
      <c r="H102" s="16">
        <v>239453</v>
      </c>
      <c r="I102" s="16">
        <v>0</v>
      </c>
      <c r="J102" s="18">
        <f t="shared" si="10"/>
        <v>647357</v>
      </c>
      <c r="K102" s="16">
        <f t="shared" si="11"/>
        <v>1300779</v>
      </c>
    </row>
    <row r="103" spans="1:13" ht="13.5" customHeight="1" x14ac:dyDescent="0.2">
      <c r="A103" s="14">
        <v>17003</v>
      </c>
      <c r="B103" s="14" t="s">
        <v>54</v>
      </c>
      <c r="C103" s="15">
        <v>1920289.71366029</v>
      </c>
      <c r="D103" s="16">
        <v>69793.812000000005</v>
      </c>
      <c r="E103" s="16">
        <v>237953</v>
      </c>
      <c r="F103" s="17">
        <v>0</v>
      </c>
      <c r="G103" s="18">
        <f t="shared" si="9"/>
        <v>687295</v>
      </c>
      <c r="H103" s="16">
        <v>218661</v>
      </c>
      <c r="I103" s="16">
        <v>0</v>
      </c>
      <c r="J103" s="18">
        <f t="shared" si="10"/>
        <v>706587</v>
      </c>
      <c r="K103" s="16">
        <f t="shared" si="11"/>
        <v>1393882</v>
      </c>
    </row>
    <row r="104" spans="1:13" ht="13.5" customHeight="1" x14ac:dyDescent="0.2">
      <c r="A104" s="14">
        <v>51003</v>
      </c>
      <c r="B104" s="14" t="s">
        <v>127</v>
      </c>
      <c r="C104" s="15">
        <v>2115105.7089420217</v>
      </c>
      <c r="D104" s="16">
        <v>56626.68</v>
      </c>
      <c r="E104" s="16">
        <v>177164</v>
      </c>
      <c r="F104" s="17">
        <v>0</v>
      </c>
      <c r="G104" s="18">
        <f t="shared" si="9"/>
        <v>852076</v>
      </c>
      <c r="H104" s="16">
        <v>179353</v>
      </c>
      <c r="I104" s="16">
        <v>0</v>
      </c>
      <c r="J104" s="18">
        <f t="shared" si="10"/>
        <v>849887</v>
      </c>
      <c r="K104" s="16">
        <f t="shared" si="11"/>
        <v>1701963</v>
      </c>
    </row>
    <row r="105" spans="1:13" ht="13.5" customHeight="1" x14ac:dyDescent="0.2">
      <c r="A105" s="14">
        <v>9002</v>
      </c>
      <c r="B105" s="14" t="s">
        <v>34</v>
      </c>
      <c r="C105" s="15">
        <v>1865916.3322393384</v>
      </c>
      <c r="D105" s="16">
        <v>140031.462</v>
      </c>
      <c r="E105" s="16">
        <v>357699</v>
      </c>
      <c r="F105" s="17">
        <v>0</v>
      </c>
      <c r="G105" s="18">
        <f t="shared" si="9"/>
        <v>505243</v>
      </c>
      <c r="H105" s="16">
        <v>373856</v>
      </c>
      <c r="I105" s="16">
        <v>0</v>
      </c>
      <c r="J105" s="18">
        <f t="shared" si="10"/>
        <v>489086</v>
      </c>
      <c r="K105" s="16">
        <f t="shared" si="11"/>
        <v>994329</v>
      </c>
    </row>
    <row r="106" spans="1:13" ht="13.5" customHeight="1" x14ac:dyDescent="0.2">
      <c r="A106" s="14">
        <v>56007</v>
      </c>
      <c r="B106" s="14" t="s">
        <v>143</v>
      </c>
      <c r="C106" s="15">
        <v>2210116.1760585555</v>
      </c>
      <c r="D106" s="16">
        <v>113965.38799999998</v>
      </c>
      <c r="E106" s="16">
        <v>766883</v>
      </c>
      <c r="F106" s="17">
        <v>0</v>
      </c>
      <c r="G106" s="18">
        <f t="shared" si="9"/>
        <v>281192</v>
      </c>
      <c r="H106" s="16">
        <v>718019</v>
      </c>
      <c r="I106" s="16">
        <v>0</v>
      </c>
      <c r="J106" s="18">
        <f t="shared" si="10"/>
        <v>330056</v>
      </c>
      <c r="K106" s="16">
        <f t="shared" si="11"/>
        <v>611248</v>
      </c>
    </row>
    <row r="107" spans="1:13" ht="13.5" customHeight="1" x14ac:dyDescent="0.2">
      <c r="A107" s="14">
        <v>23003</v>
      </c>
      <c r="B107" s="14" t="s">
        <v>67</v>
      </c>
      <c r="C107" s="15">
        <v>1079150.3111552252</v>
      </c>
      <c r="D107" s="16">
        <v>22781.784</v>
      </c>
      <c r="E107" s="16">
        <v>80182</v>
      </c>
      <c r="F107" s="17">
        <v>0</v>
      </c>
      <c r="G107" s="18">
        <f t="shared" si="9"/>
        <v>448002</v>
      </c>
      <c r="H107" s="16">
        <v>79478</v>
      </c>
      <c r="I107" s="16">
        <v>0</v>
      </c>
      <c r="J107" s="18">
        <f t="shared" si="10"/>
        <v>448706</v>
      </c>
      <c r="K107" s="16">
        <f t="shared" si="11"/>
        <v>896708</v>
      </c>
    </row>
    <row r="108" spans="1:13" ht="13.5" customHeight="1" x14ac:dyDescent="0.2">
      <c r="A108" s="14">
        <v>65001</v>
      </c>
      <c r="B108" s="14" t="s">
        <v>161</v>
      </c>
      <c r="C108" s="15">
        <v>10893051.932199087</v>
      </c>
      <c r="D108" s="16">
        <v>350305.70600000001</v>
      </c>
      <c r="E108" s="16">
        <v>63875</v>
      </c>
      <c r="F108" s="17">
        <v>0</v>
      </c>
      <c r="G108" s="18">
        <f t="shared" si="9"/>
        <v>5207498</v>
      </c>
      <c r="H108" s="16">
        <v>62157</v>
      </c>
      <c r="I108" s="16">
        <v>0</v>
      </c>
      <c r="J108" s="18">
        <f t="shared" si="10"/>
        <v>5209216</v>
      </c>
      <c r="K108" s="16">
        <f t="shared" si="11"/>
        <v>10416714</v>
      </c>
    </row>
    <row r="109" spans="1:13" ht="13.5" customHeight="1" x14ac:dyDescent="0.2">
      <c r="A109" s="14">
        <v>39005</v>
      </c>
      <c r="B109" s="14" t="s">
        <v>97</v>
      </c>
      <c r="C109" s="15">
        <v>1160668.8598396126</v>
      </c>
      <c r="D109" s="16">
        <v>47125.456000000006</v>
      </c>
      <c r="E109" s="16">
        <v>268693</v>
      </c>
      <c r="F109" s="17">
        <v>0</v>
      </c>
      <c r="G109" s="18">
        <f t="shared" si="9"/>
        <v>288079</v>
      </c>
      <c r="H109" s="16">
        <v>259691</v>
      </c>
      <c r="I109" s="16">
        <v>0</v>
      </c>
      <c r="J109" s="18">
        <f t="shared" si="10"/>
        <v>297081</v>
      </c>
      <c r="K109" s="16">
        <f t="shared" si="11"/>
        <v>585160</v>
      </c>
    </row>
    <row r="110" spans="1:13" ht="13.5" customHeight="1" x14ac:dyDescent="0.2">
      <c r="A110" s="14">
        <v>60004</v>
      </c>
      <c r="B110" s="14" t="s">
        <v>150</v>
      </c>
      <c r="C110" s="15">
        <v>3203855.6805009823</v>
      </c>
      <c r="D110" s="16">
        <v>98698.975999999995</v>
      </c>
      <c r="E110" s="16">
        <v>456820</v>
      </c>
      <c r="F110" s="17">
        <v>0</v>
      </c>
      <c r="G110" s="18">
        <f t="shared" si="9"/>
        <v>1095758</v>
      </c>
      <c r="H110" s="16">
        <v>459446</v>
      </c>
      <c r="I110" s="16">
        <v>0</v>
      </c>
      <c r="J110" s="18">
        <f t="shared" si="10"/>
        <v>1093132</v>
      </c>
      <c r="K110" s="16">
        <f t="shared" si="11"/>
        <v>2188890</v>
      </c>
    </row>
    <row r="111" spans="1:13" ht="13.5" customHeight="1" x14ac:dyDescent="0.2">
      <c r="A111" s="14">
        <v>33003</v>
      </c>
      <c r="B111" s="14" t="s">
        <v>85</v>
      </c>
      <c r="C111" s="15">
        <v>3382462.185752878</v>
      </c>
      <c r="D111" s="16">
        <v>173659.29799999998</v>
      </c>
      <c r="E111" s="16">
        <v>554845</v>
      </c>
      <c r="F111" s="17">
        <v>0</v>
      </c>
      <c r="G111" s="18">
        <f t="shared" si="9"/>
        <v>1049556</v>
      </c>
      <c r="H111" s="16">
        <v>534988</v>
      </c>
      <c r="I111" s="16">
        <v>0</v>
      </c>
      <c r="J111" s="18">
        <f t="shared" si="10"/>
        <v>1069413</v>
      </c>
      <c r="K111" s="16">
        <f t="shared" si="11"/>
        <v>2118969</v>
      </c>
    </row>
    <row r="112" spans="1:13" ht="13.5" customHeight="1" x14ac:dyDescent="0.2">
      <c r="A112" s="14">
        <v>32002</v>
      </c>
      <c r="B112" s="14" t="s">
        <v>82</v>
      </c>
      <c r="C112" s="15">
        <v>17504134.805136733</v>
      </c>
      <c r="D112" s="16">
        <v>927463.826</v>
      </c>
      <c r="E112" s="16">
        <v>2850645</v>
      </c>
      <c r="F112" s="17">
        <v>0</v>
      </c>
      <c r="G112" s="18">
        <f t="shared" si="9"/>
        <v>5437690</v>
      </c>
      <c r="H112" s="16">
        <v>2892911</v>
      </c>
      <c r="I112" s="16">
        <v>0</v>
      </c>
      <c r="J112" s="18">
        <f t="shared" si="10"/>
        <v>5395424</v>
      </c>
      <c r="K112" s="16">
        <f t="shared" si="11"/>
        <v>10833114</v>
      </c>
    </row>
    <row r="113" spans="1:11" ht="13.5" customHeight="1" x14ac:dyDescent="0.2">
      <c r="A113" s="14">
        <v>1001</v>
      </c>
      <c r="B113" s="14" t="s">
        <v>14</v>
      </c>
      <c r="C113" s="15">
        <v>2174198.9886351973</v>
      </c>
      <c r="D113" s="16">
        <v>96407.633999999991</v>
      </c>
      <c r="E113" s="16">
        <v>330319</v>
      </c>
      <c r="F113" s="17">
        <v>0</v>
      </c>
      <c r="G113" s="18">
        <f t="shared" si="9"/>
        <v>708577</v>
      </c>
      <c r="H113" s="16">
        <v>315548</v>
      </c>
      <c r="I113" s="16">
        <v>0</v>
      </c>
      <c r="J113" s="18">
        <f t="shared" si="10"/>
        <v>723348</v>
      </c>
      <c r="K113" s="16">
        <f t="shared" si="11"/>
        <v>1431925</v>
      </c>
    </row>
    <row r="114" spans="1:11" ht="13.5" customHeight="1" x14ac:dyDescent="0.2">
      <c r="A114" s="14">
        <v>11005</v>
      </c>
      <c r="B114" s="14" t="s">
        <v>38</v>
      </c>
      <c r="C114" s="15">
        <v>3301358.6319679688</v>
      </c>
      <c r="D114" s="16">
        <v>229161.56599999999</v>
      </c>
      <c r="E114" s="16">
        <v>844113</v>
      </c>
      <c r="F114" s="17">
        <v>0</v>
      </c>
      <c r="G114" s="18">
        <f t="shared" si="9"/>
        <v>691986</v>
      </c>
      <c r="H114" s="16">
        <v>864074</v>
      </c>
      <c r="I114" s="16">
        <v>0</v>
      </c>
      <c r="J114" s="18">
        <f t="shared" si="10"/>
        <v>672025</v>
      </c>
      <c r="K114" s="16">
        <f t="shared" si="11"/>
        <v>1364011</v>
      </c>
    </row>
    <row r="115" spans="1:11" ht="13.5" customHeight="1" x14ac:dyDescent="0.2">
      <c r="A115" s="14">
        <v>51004</v>
      </c>
      <c r="B115" s="14" t="s">
        <v>128</v>
      </c>
      <c r="C115" s="15">
        <v>79109027.879785717</v>
      </c>
      <c r="D115" s="16">
        <v>2575146.6319999998</v>
      </c>
      <c r="E115" s="16">
        <v>19373232</v>
      </c>
      <c r="F115" s="17">
        <v>0</v>
      </c>
      <c r="G115" s="18">
        <f t="shared" si="9"/>
        <v>18893709</v>
      </c>
      <c r="H115" s="16">
        <v>20317251</v>
      </c>
      <c r="I115" s="16">
        <v>0</v>
      </c>
      <c r="J115" s="18">
        <f t="shared" si="10"/>
        <v>17949690</v>
      </c>
      <c r="K115" s="16">
        <f t="shared" si="11"/>
        <v>36843399</v>
      </c>
    </row>
    <row r="116" spans="1:11" ht="13.5" customHeight="1" x14ac:dyDescent="0.2">
      <c r="A116" s="14">
        <v>56004</v>
      </c>
      <c r="B116" s="14" t="s">
        <v>141</v>
      </c>
      <c r="C116" s="15">
        <v>3493971.0540704336</v>
      </c>
      <c r="D116" s="16">
        <v>131023.78000000001</v>
      </c>
      <c r="E116" s="16">
        <v>825665</v>
      </c>
      <c r="F116" s="17">
        <v>0</v>
      </c>
      <c r="G116" s="18">
        <f t="shared" si="9"/>
        <v>855809</v>
      </c>
      <c r="H116" s="16">
        <v>782238</v>
      </c>
      <c r="I116" s="16">
        <v>0</v>
      </c>
      <c r="J116" s="18">
        <f t="shared" si="10"/>
        <v>899236</v>
      </c>
      <c r="K116" s="16">
        <f t="shared" si="11"/>
        <v>1755045</v>
      </c>
    </row>
    <row r="117" spans="1:11" ht="13.5" customHeight="1" x14ac:dyDescent="0.2">
      <c r="A117" s="14">
        <v>54004</v>
      </c>
      <c r="B117" s="14" t="s">
        <v>135</v>
      </c>
      <c r="C117" s="15">
        <v>1857229.0425861268</v>
      </c>
      <c r="D117" s="16">
        <v>58001.281999999999</v>
      </c>
      <c r="E117" s="16">
        <v>228575</v>
      </c>
      <c r="F117" s="17">
        <v>0</v>
      </c>
      <c r="G117" s="18">
        <f t="shared" si="9"/>
        <v>671039</v>
      </c>
      <c r="H117" s="16">
        <v>224810</v>
      </c>
      <c r="I117" s="16">
        <v>0</v>
      </c>
      <c r="J117" s="18">
        <f t="shared" si="10"/>
        <v>674804</v>
      </c>
      <c r="K117" s="16">
        <f t="shared" si="11"/>
        <v>1345843</v>
      </c>
    </row>
    <row r="118" spans="1:11" ht="13.5" customHeight="1" x14ac:dyDescent="0.2">
      <c r="A118" s="14">
        <v>39004</v>
      </c>
      <c r="B118" s="14" t="s">
        <v>96</v>
      </c>
      <c r="C118" s="15">
        <v>1498388.5615320748</v>
      </c>
      <c r="D118" s="16">
        <v>45726.606</v>
      </c>
      <c r="E118" s="16">
        <v>184431</v>
      </c>
      <c r="F118" s="17">
        <v>0</v>
      </c>
      <c r="G118" s="18">
        <f t="shared" si="9"/>
        <v>541900</v>
      </c>
      <c r="H118" s="16">
        <v>178328</v>
      </c>
      <c r="I118" s="16">
        <v>0</v>
      </c>
      <c r="J118" s="18">
        <f t="shared" si="10"/>
        <v>548003</v>
      </c>
      <c r="K118" s="16">
        <f t="shared" si="11"/>
        <v>1089903</v>
      </c>
    </row>
    <row r="119" spans="1:11" ht="13.5" customHeight="1" x14ac:dyDescent="0.2">
      <c r="A119" s="14">
        <v>55005</v>
      </c>
      <c r="B119" s="14" t="s">
        <v>139</v>
      </c>
      <c r="C119" s="15">
        <v>1634863.9508576603</v>
      </c>
      <c r="D119" s="16">
        <v>65689.594000000012</v>
      </c>
      <c r="E119" s="16">
        <v>367491</v>
      </c>
      <c r="F119" s="17">
        <v>0</v>
      </c>
      <c r="G119" s="18">
        <f t="shared" si="9"/>
        <v>417096</v>
      </c>
      <c r="H119" s="16">
        <v>351490</v>
      </c>
      <c r="I119" s="16">
        <v>0</v>
      </c>
      <c r="J119" s="18">
        <f t="shared" si="10"/>
        <v>433097</v>
      </c>
      <c r="K119" s="16">
        <f t="shared" si="11"/>
        <v>850193</v>
      </c>
    </row>
    <row r="120" spans="1:11" ht="13.5" customHeight="1" x14ac:dyDescent="0.2">
      <c r="A120" s="14">
        <v>4003</v>
      </c>
      <c r="B120" s="14" t="s">
        <v>22</v>
      </c>
      <c r="C120" s="15">
        <v>1951901.9483730525</v>
      </c>
      <c r="D120" s="16">
        <v>102242.12000000002</v>
      </c>
      <c r="E120" s="16">
        <v>381806</v>
      </c>
      <c r="F120" s="17">
        <v>0</v>
      </c>
      <c r="G120" s="18">
        <f t="shared" si="9"/>
        <v>543024</v>
      </c>
      <c r="H120" s="16">
        <v>362446</v>
      </c>
      <c r="I120" s="16">
        <v>0</v>
      </c>
      <c r="J120" s="18">
        <f t="shared" si="10"/>
        <v>562384</v>
      </c>
      <c r="K120" s="16">
        <f t="shared" si="11"/>
        <v>1105408</v>
      </c>
    </row>
    <row r="121" spans="1:11" ht="13.5" customHeight="1" x14ac:dyDescent="0.2">
      <c r="A121" s="14">
        <v>62005</v>
      </c>
      <c r="B121" s="14" t="s">
        <v>156</v>
      </c>
      <c r="C121" s="15">
        <v>1319824.12155675</v>
      </c>
      <c r="D121" s="16">
        <v>144242.60200000001</v>
      </c>
      <c r="E121" s="16">
        <v>607399</v>
      </c>
      <c r="F121" s="17">
        <v>0</v>
      </c>
      <c r="G121" s="18">
        <f t="shared" si="9"/>
        <v>0</v>
      </c>
      <c r="H121" s="16">
        <v>591797</v>
      </c>
      <c r="I121" s="16">
        <v>0</v>
      </c>
      <c r="J121" s="18">
        <f t="shared" si="10"/>
        <v>0</v>
      </c>
      <c r="K121" s="16">
        <f t="shared" si="11"/>
        <v>0</v>
      </c>
    </row>
    <row r="122" spans="1:11" ht="13.5" customHeight="1" x14ac:dyDescent="0.2">
      <c r="A122" s="14">
        <v>49005</v>
      </c>
      <c r="B122" s="14" t="s">
        <v>120</v>
      </c>
      <c r="C122" s="15">
        <v>152594351.23409763</v>
      </c>
      <c r="D122" s="16">
        <v>6365908.8479999993</v>
      </c>
      <c r="E122" s="16">
        <v>32085749</v>
      </c>
      <c r="F122" s="17">
        <v>0</v>
      </c>
      <c r="G122" s="18">
        <f t="shared" si="9"/>
        <v>41028472</v>
      </c>
      <c r="H122" s="16">
        <v>32666260</v>
      </c>
      <c r="I122" s="16">
        <v>0</v>
      </c>
      <c r="J122" s="18">
        <f t="shared" si="10"/>
        <v>40447961</v>
      </c>
      <c r="K122" s="16">
        <f t="shared" si="11"/>
        <v>81476433</v>
      </c>
    </row>
    <row r="123" spans="1:11" ht="13.5" customHeight="1" x14ac:dyDescent="0.2">
      <c r="A123" s="14">
        <v>5005</v>
      </c>
      <c r="B123" s="14" t="s">
        <v>25</v>
      </c>
      <c r="C123" s="15">
        <v>4319706.7131422106</v>
      </c>
      <c r="D123" s="16">
        <v>177615.66</v>
      </c>
      <c r="E123" s="16">
        <v>633966</v>
      </c>
      <c r="F123" s="17">
        <v>0</v>
      </c>
      <c r="G123" s="18">
        <f t="shared" si="9"/>
        <v>1437080</v>
      </c>
      <c r="H123" s="16">
        <v>648752</v>
      </c>
      <c r="I123" s="16">
        <v>0</v>
      </c>
      <c r="J123" s="18">
        <f t="shared" si="10"/>
        <v>1422294</v>
      </c>
      <c r="K123" s="16">
        <f t="shared" si="11"/>
        <v>2859374</v>
      </c>
    </row>
    <row r="124" spans="1:11" ht="13.5" customHeight="1" x14ac:dyDescent="0.2">
      <c r="A124" s="14">
        <v>54002</v>
      </c>
      <c r="B124" s="14" t="s">
        <v>134</v>
      </c>
      <c r="C124" s="15">
        <v>5814865.5874121226</v>
      </c>
      <c r="D124" s="16">
        <v>622941.86200000008</v>
      </c>
      <c r="E124" s="16">
        <v>980951</v>
      </c>
      <c r="F124" s="17">
        <v>0</v>
      </c>
      <c r="G124" s="18">
        <f t="shared" si="9"/>
        <v>1615011</v>
      </c>
      <c r="H124" s="16">
        <v>1035700</v>
      </c>
      <c r="I124" s="16">
        <v>0</v>
      </c>
      <c r="J124" s="18">
        <f t="shared" si="10"/>
        <v>1560262</v>
      </c>
      <c r="K124" s="16">
        <f t="shared" si="11"/>
        <v>3175273</v>
      </c>
    </row>
    <row r="125" spans="1:11" ht="13.5" customHeight="1" x14ac:dyDescent="0.2">
      <c r="A125" s="14">
        <v>15003</v>
      </c>
      <c r="B125" s="14" t="s">
        <v>49</v>
      </c>
      <c r="C125" s="15">
        <v>1355925.1931169787</v>
      </c>
      <c r="D125" s="16">
        <v>19936.217999999997</v>
      </c>
      <c r="E125" s="16">
        <v>13136</v>
      </c>
      <c r="F125" s="17">
        <v>0</v>
      </c>
      <c r="G125" s="18">
        <f t="shared" si="9"/>
        <v>654858</v>
      </c>
      <c r="H125" s="16">
        <v>11866</v>
      </c>
      <c r="I125" s="16">
        <v>0</v>
      </c>
      <c r="J125" s="18">
        <f t="shared" si="10"/>
        <v>656128</v>
      </c>
      <c r="K125" s="16">
        <f t="shared" si="11"/>
        <v>1310986</v>
      </c>
    </row>
    <row r="126" spans="1:11" ht="13.5" customHeight="1" x14ac:dyDescent="0.2">
      <c r="A126" s="14">
        <v>26005</v>
      </c>
      <c r="B126" s="14" t="s">
        <v>73</v>
      </c>
      <c r="C126" s="15">
        <v>543456.99122924998</v>
      </c>
      <c r="D126" s="16">
        <v>57100.076000000001</v>
      </c>
      <c r="E126" s="16">
        <v>161839</v>
      </c>
      <c r="F126" s="17">
        <v>0</v>
      </c>
      <c r="G126" s="18">
        <f t="shared" si="9"/>
        <v>81339</v>
      </c>
      <c r="H126" s="16">
        <v>153104</v>
      </c>
      <c r="I126" s="16">
        <v>0</v>
      </c>
      <c r="J126" s="18">
        <f t="shared" si="10"/>
        <v>90074</v>
      </c>
      <c r="K126" s="16">
        <f t="shared" si="11"/>
        <v>171413</v>
      </c>
    </row>
    <row r="127" spans="1:11" ht="13.5" customHeight="1" x14ac:dyDescent="0.2">
      <c r="A127" s="14">
        <v>40002</v>
      </c>
      <c r="B127" s="14" t="s">
        <v>99</v>
      </c>
      <c r="C127" s="15">
        <v>15019474.284574963</v>
      </c>
      <c r="D127" s="16">
        <v>458106.59399999992</v>
      </c>
      <c r="E127" s="16">
        <v>3403470</v>
      </c>
      <c r="F127" s="17">
        <v>0</v>
      </c>
      <c r="G127" s="18">
        <f t="shared" si="9"/>
        <v>3877214</v>
      </c>
      <c r="H127" s="16">
        <v>3459860</v>
      </c>
      <c r="I127" s="16">
        <v>207322.71</v>
      </c>
      <c r="J127" s="18">
        <f t="shared" si="10"/>
        <v>3613501</v>
      </c>
      <c r="K127" s="16">
        <f t="shared" si="11"/>
        <v>7490715</v>
      </c>
    </row>
    <row r="128" spans="1:11" ht="13.5" customHeight="1" x14ac:dyDescent="0.2">
      <c r="A128" s="14">
        <v>57001</v>
      </c>
      <c r="B128" s="14" t="s">
        <v>144</v>
      </c>
      <c r="C128" s="15">
        <v>2845539.4380285461</v>
      </c>
      <c r="D128" s="16">
        <v>105586.82399999999</v>
      </c>
      <c r="E128" s="16">
        <v>832714</v>
      </c>
      <c r="F128" s="17">
        <v>0</v>
      </c>
      <c r="G128" s="18">
        <f t="shared" si="9"/>
        <v>537262</v>
      </c>
      <c r="H128" s="16">
        <v>829672</v>
      </c>
      <c r="I128" s="16">
        <v>0</v>
      </c>
      <c r="J128" s="18">
        <f t="shared" si="10"/>
        <v>540304</v>
      </c>
      <c r="K128" s="16">
        <f t="shared" si="11"/>
        <v>1077566</v>
      </c>
    </row>
    <row r="129" spans="1:11" ht="13.5" customHeight="1" x14ac:dyDescent="0.2">
      <c r="A129" s="14">
        <v>54006</v>
      </c>
      <c r="B129" s="14" t="s">
        <v>136</v>
      </c>
      <c r="C129" s="15">
        <v>1296533.1076469249</v>
      </c>
      <c r="D129" s="16">
        <v>61569.304000000004</v>
      </c>
      <c r="E129" s="16">
        <v>158609</v>
      </c>
      <c r="F129" s="17">
        <v>0</v>
      </c>
      <c r="G129" s="18">
        <f t="shared" si="9"/>
        <v>458873</v>
      </c>
      <c r="H129" s="16">
        <v>165319</v>
      </c>
      <c r="I129" s="16">
        <v>0</v>
      </c>
      <c r="J129" s="18">
        <f t="shared" si="10"/>
        <v>452163</v>
      </c>
      <c r="K129" s="16">
        <f t="shared" si="11"/>
        <v>911036</v>
      </c>
    </row>
    <row r="130" spans="1:11" ht="14.25" customHeight="1" x14ac:dyDescent="0.2">
      <c r="A130" s="14">
        <v>41005</v>
      </c>
      <c r="B130" s="14" t="s">
        <v>103</v>
      </c>
      <c r="C130" s="15">
        <v>13551084.548958741</v>
      </c>
      <c r="D130" s="16">
        <v>249269.18199999997</v>
      </c>
      <c r="E130" s="16">
        <v>1465434</v>
      </c>
      <c r="F130" s="17">
        <v>0</v>
      </c>
      <c r="G130" s="18">
        <f t="shared" si="9"/>
        <v>5185474</v>
      </c>
      <c r="H130" s="16">
        <v>1659659</v>
      </c>
      <c r="I130" s="16">
        <v>0</v>
      </c>
      <c r="J130" s="18">
        <f t="shared" si="10"/>
        <v>4991249</v>
      </c>
      <c r="K130" s="16">
        <f t="shared" si="11"/>
        <v>10176723</v>
      </c>
    </row>
    <row r="131" spans="1:11" ht="13.5" customHeight="1" x14ac:dyDescent="0.2">
      <c r="A131" s="14">
        <v>20003</v>
      </c>
      <c r="B131" s="14" t="s">
        <v>59</v>
      </c>
      <c r="C131" s="15">
        <v>2423301.1980550145</v>
      </c>
      <c r="D131" s="16">
        <v>46884.737999999998</v>
      </c>
      <c r="E131" s="16">
        <v>199568</v>
      </c>
      <c r="F131" s="17">
        <v>0</v>
      </c>
      <c r="G131" s="18">
        <f t="shared" si="9"/>
        <v>988640</v>
      </c>
      <c r="H131" s="16">
        <v>190726</v>
      </c>
      <c r="I131" s="16">
        <v>0</v>
      </c>
      <c r="J131" s="18">
        <f t="shared" si="10"/>
        <v>997482</v>
      </c>
      <c r="K131" s="16">
        <f t="shared" si="11"/>
        <v>1986122</v>
      </c>
    </row>
    <row r="132" spans="1:11" ht="13.5" customHeight="1" x14ac:dyDescent="0.2">
      <c r="A132" s="14">
        <v>66001</v>
      </c>
      <c r="B132" s="14" t="s">
        <v>162</v>
      </c>
      <c r="C132" s="15">
        <v>12539061.764598636</v>
      </c>
      <c r="D132" s="16">
        <v>261123.37200000003</v>
      </c>
      <c r="E132" s="16">
        <v>203932</v>
      </c>
      <c r="F132" s="17">
        <v>0</v>
      </c>
      <c r="G132" s="18">
        <f t="shared" si="9"/>
        <v>5935037</v>
      </c>
      <c r="H132" s="16">
        <v>198736</v>
      </c>
      <c r="I132" s="16">
        <v>0</v>
      </c>
      <c r="J132" s="18">
        <f t="shared" si="10"/>
        <v>5940233</v>
      </c>
      <c r="K132" s="16">
        <f t="shared" si="11"/>
        <v>11875270</v>
      </c>
    </row>
    <row r="133" spans="1:11" ht="13.5" customHeight="1" x14ac:dyDescent="0.2">
      <c r="A133" s="14">
        <v>33005</v>
      </c>
      <c r="B133" s="14" t="s">
        <v>86</v>
      </c>
      <c r="C133" s="15">
        <v>1263615.1413210388</v>
      </c>
      <c r="D133" s="16">
        <v>220585.98199999999</v>
      </c>
      <c r="E133" s="16">
        <v>355644</v>
      </c>
      <c r="F133" s="17">
        <v>0</v>
      </c>
      <c r="G133" s="18">
        <f t="shared" ref="G133:G164" si="12">IF(((0.5*C133)-(0.5*D133)-(0.5*F133)-E133)&lt;0,0,ROUND((0.5*C133)-(0.5*D133)-(0.5*F133)-E133,0))</f>
        <v>165871</v>
      </c>
      <c r="H133" s="16">
        <v>341396</v>
      </c>
      <c r="I133" s="16">
        <v>0</v>
      </c>
      <c r="J133" s="18">
        <f t="shared" ref="J133:J164" si="13">IF(((0.5*C133)-(0.5*D133)-(0.5*F133)-H133-I133)&lt;0,0,ROUND((0.5*C133)-(0.5*D133)-(0.5*F133)-H133-I133,0))</f>
        <v>180119</v>
      </c>
      <c r="K133" s="16">
        <f t="shared" ref="K133:K164" si="14">J133+G133</f>
        <v>345990</v>
      </c>
    </row>
    <row r="134" spans="1:11" ht="13.5" customHeight="1" x14ac:dyDescent="0.2">
      <c r="A134" s="14">
        <v>49006</v>
      </c>
      <c r="B134" s="14" t="s">
        <v>121</v>
      </c>
      <c r="C134" s="15">
        <v>6085165.5675069448</v>
      </c>
      <c r="D134" s="16">
        <v>455924.00399999996</v>
      </c>
      <c r="E134" s="16">
        <v>1296601</v>
      </c>
      <c r="F134" s="17">
        <v>0</v>
      </c>
      <c r="G134" s="18">
        <f t="shared" si="12"/>
        <v>1518020</v>
      </c>
      <c r="H134" s="16">
        <v>1401372</v>
      </c>
      <c r="I134" s="16">
        <v>0</v>
      </c>
      <c r="J134" s="18">
        <f t="shared" si="13"/>
        <v>1413249</v>
      </c>
      <c r="K134" s="16">
        <f t="shared" si="14"/>
        <v>2931269</v>
      </c>
    </row>
    <row r="135" spans="1:11" ht="13.5" customHeight="1" x14ac:dyDescent="0.2">
      <c r="A135" s="14">
        <v>13001</v>
      </c>
      <c r="B135" s="14" t="s">
        <v>41</v>
      </c>
      <c r="C135" s="15">
        <v>8361163.4467750443</v>
      </c>
      <c r="D135" s="16">
        <v>346823.27</v>
      </c>
      <c r="E135" s="16">
        <v>1451009</v>
      </c>
      <c r="F135" s="17">
        <v>0</v>
      </c>
      <c r="G135" s="18">
        <f t="shared" si="12"/>
        <v>2556161</v>
      </c>
      <c r="H135" s="16">
        <v>1514429</v>
      </c>
      <c r="I135" s="16">
        <v>0</v>
      </c>
      <c r="J135" s="18">
        <f t="shared" si="13"/>
        <v>2492741</v>
      </c>
      <c r="K135" s="16">
        <f t="shared" si="14"/>
        <v>5048902</v>
      </c>
    </row>
    <row r="136" spans="1:11" ht="13.5" customHeight="1" x14ac:dyDescent="0.2">
      <c r="A136" s="14">
        <v>60006</v>
      </c>
      <c r="B136" s="14" t="s">
        <v>151</v>
      </c>
      <c r="C136" s="15">
        <v>2670482.8987239292</v>
      </c>
      <c r="D136" s="16">
        <v>133446.56799999997</v>
      </c>
      <c r="E136" s="16">
        <v>492368</v>
      </c>
      <c r="F136" s="17">
        <v>0</v>
      </c>
      <c r="G136" s="18">
        <f t="shared" si="12"/>
        <v>776150</v>
      </c>
      <c r="H136" s="16">
        <v>488472</v>
      </c>
      <c r="I136" s="16">
        <v>0</v>
      </c>
      <c r="J136" s="18">
        <f t="shared" si="13"/>
        <v>780046</v>
      </c>
      <c r="K136" s="16">
        <f t="shared" si="14"/>
        <v>1556196</v>
      </c>
    </row>
    <row r="137" spans="1:11" ht="13.5" customHeight="1" x14ac:dyDescent="0.2">
      <c r="A137" s="14">
        <v>11004</v>
      </c>
      <c r="B137" s="14" t="s">
        <v>37</v>
      </c>
      <c r="C137" s="15">
        <v>4968749.6340960003</v>
      </c>
      <c r="D137" s="16">
        <v>191853.41400000002</v>
      </c>
      <c r="E137" s="16">
        <v>440121</v>
      </c>
      <c r="F137" s="17">
        <v>0</v>
      </c>
      <c r="G137" s="18">
        <f t="shared" si="12"/>
        <v>1948327</v>
      </c>
      <c r="H137" s="16">
        <v>442880</v>
      </c>
      <c r="I137" s="16">
        <v>0</v>
      </c>
      <c r="J137" s="18">
        <f t="shared" si="13"/>
        <v>1945568</v>
      </c>
      <c r="K137" s="16">
        <f t="shared" si="14"/>
        <v>3893895</v>
      </c>
    </row>
    <row r="138" spans="1:11" ht="13.5" customHeight="1" x14ac:dyDescent="0.2">
      <c r="A138" s="14">
        <v>51005</v>
      </c>
      <c r="B138" s="14" t="s">
        <v>129</v>
      </c>
      <c r="C138" s="15">
        <v>1999027.5219374124</v>
      </c>
      <c r="D138" s="16">
        <v>110257.08199999997</v>
      </c>
      <c r="E138" s="16">
        <v>367615</v>
      </c>
      <c r="F138" s="17">
        <v>0</v>
      </c>
      <c r="G138" s="18">
        <f t="shared" si="12"/>
        <v>576770</v>
      </c>
      <c r="H138" s="16">
        <v>368568</v>
      </c>
      <c r="I138" s="16">
        <v>0</v>
      </c>
      <c r="J138" s="18">
        <f t="shared" si="13"/>
        <v>575817</v>
      </c>
      <c r="K138" s="16">
        <f t="shared" si="14"/>
        <v>1152587</v>
      </c>
    </row>
    <row r="139" spans="1:11" ht="13.5" customHeight="1" x14ac:dyDescent="0.2">
      <c r="A139" s="14">
        <v>6005</v>
      </c>
      <c r="B139" s="14" t="s">
        <v>29</v>
      </c>
      <c r="C139" s="15">
        <v>2288714.4948663199</v>
      </c>
      <c r="D139" s="16">
        <v>59720.824000000008</v>
      </c>
      <c r="E139" s="16">
        <v>287855</v>
      </c>
      <c r="F139" s="17">
        <v>0</v>
      </c>
      <c r="G139" s="18">
        <f t="shared" si="12"/>
        <v>826642</v>
      </c>
      <c r="H139" s="16">
        <v>278913</v>
      </c>
      <c r="I139" s="16">
        <v>0</v>
      </c>
      <c r="J139" s="18">
        <f t="shared" si="13"/>
        <v>835584</v>
      </c>
      <c r="K139" s="16">
        <f t="shared" si="14"/>
        <v>1662226</v>
      </c>
    </row>
    <row r="140" spans="1:11" ht="13.5" customHeight="1" x14ac:dyDescent="0.2">
      <c r="A140" s="14">
        <v>14004</v>
      </c>
      <c r="B140" s="14" t="s">
        <v>45</v>
      </c>
      <c r="C140" s="15">
        <v>23891797.849957634</v>
      </c>
      <c r="D140" s="16">
        <v>1047951.8039999999</v>
      </c>
      <c r="E140" s="16">
        <v>4934144</v>
      </c>
      <c r="F140" s="17">
        <v>0</v>
      </c>
      <c r="G140" s="18">
        <f t="shared" si="12"/>
        <v>6487779</v>
      </c>
      <c r="H140" s="16">
        <v>5091093</v>
      </c>
      <c r="I140" s="16">
        <v>0</v>
      </c>
      <c r="J140" s="18">
        <f t="shared" si="13"/>
        <v>6330830</v>
      </c>
      <c r="K140" s="16">
        <f t="shared" si="14"/>
        <v>12818609</v>
      </c>
    </row>
    <row r="141" spans="1:11" ht="13.5" customHeight="1" x14ac:dyDescent="0.2">
      <c r="A141" s="14">
        <v>18003</v>
      </c>
      <c r="B141" s="14" t="s">
        <v>55</v>
      </c>
      <c r="C141" s="15">
        <v>1358642.478073125</v>
      </c>
      <c r="D141" s="16">
        <v>64719.688000000009</v>
      </c>
      <c r="E141" s="16">
        <v>268126</v>
      </c>
      <c r="F141" s="17">
        <v>0</v>
      </c>
      <c r="G141" s="18">
        <f t="shared" si="12"/>
        <v>378835</v>
      </c>
      <c r="H141" s="16">
        <v>274714</v>
      </c>
      <c r="I141" s="16">
        <v>0</v>
      </c>
      <c r="J141" s="18">
        <f t="shared" si="13"/>
        <v>372247</v>
      </c>
      <c r="K141" s="16">
        <f t="shared" si="14"/>
        <v>751082</v>
      </c>
    </row>
    <row r="142" spans="1:11" ht="13.5" customHeight="1" x14ac:dyDescent="0.2">
      <c r="A142" s="14">
        <v>14005</v>
      </c>
      <c r="B142" s="14" t="s">
        <v>46</v>
      </c>
      <c r="C142" s="15">
        <v>1926627.4229973932</v>
      </c>
      <c r="D142" s="16">
        <v>95995.623579999985</v>
      </c>
      <c r="E142" s="16">
        <v>231916</v>
      </c>
      <c r="F142" s="17">
        <v>0</v>
      </c>
      <c r="G142" s="18">
        <f t="shared" si="12"/>
        <v>683400</v>
      </c>
      <c r="H142" s="16">
        <v>226827</v>
      </c>
      <c r="I142" s="16">
        <v>0</v>
      </c>
      <c r="J142" s="18">
        <f t="shared" si="13"/>
        <v>688489</v>
      </c>
      <c r="K142" s="16">
        <f t="shared" si="14"/>
        <v>1371889</v>
      </c>
    </row>
    <row r="143" spans="1:11" ht="13.5" customHeight="1" x14ac:dyDescent="0.2">
      <c r="A143" s="14">
        <v>18005</v>
      </c>
      <c r="B143" s="14" t="s">
        <v>56</v>
      </c>
      <c r="C143" s="15">
        <v>3433036.0385526265</v>
      </c>
      <c r="D143" s="16">
        <v>249573.71799999996</v>
      </c>
      <c r="E143" s="16">
        <v>961666</v>
      </c>
      <c r="F143" s="17">
        <v>0</v>
      </c>
      <c r="G143" s="18">
        <f t="shared" si="12"/>
        <v>630065</v>
      </c>
      <c r="H143" s="16">
        <v>979864</v>
      </c>
      <c r="I143" s="16">
        <v>0</v>
      </c>
      <c r="J143" s="18">
        <f t="shared" si="13"/>
        <v>611867</v>
      </c>
      <c r="K143" s="16">
        <f t="shared" si="14"/>
        <v>1241932</v>
      </c>
    </row>
    <row r="144" spans="1:11" ht="13.5" customHeight="1" x14ac:dyDescent="0.2">
      <c r="A144" s="14">
        <v>36002</v>
      </c>
      <c r="B144" s="14" t="s">
        <v>89</v>
      </c>
      <c r="C144" s="15">
        <v>2633316.6372386958</v>
      </c>
      <c r="D144" s="16">
        <v>261394.99400000001</v>
      </c>
      <c r="E144" s="16">
        <v>581697</v>
      </c>
      <c r="F144" s="17">
        <v>0</v>
      </c>
      <c r="G144" s="18">
        <f t="shared" si="12"/>
        <v>604264</v>
      </c>
      <c r="H144" s="16">
        <v>567319</v>
      </c>
      <c r="I144" s="16">
        <v>0</v>
      </c>
      <c r="J144" s="18">
        <f t="shared" si="13"/>
        <v>618642</v>
      </c>
      <c r="K144" s="16">
        <f t="shared" si="14"/>
        <v>1222906</v>
      </c>
    </row>
    <row r="145" spans="1:11" ht="13.5" customHeight="1" x14ac:dyDescent="0.2">
      <c r="A145" s="14">
        <v>49007</v>
      </c>
      <c r="B145" s="14" t="s">
        <v>122</v>
      </c>
      <c r="C145" s="15">
        <v>8884745.4394679107</v>
      </c>
      <c r="D145" s="16">
        <v>502831.41399999999</v>
      </c>
      <c r="E145" s="16">
        <v>1349004</v>
      </c>
      <c r="F145" s="17">
        <v>0</v>
      </c>
      <c r="G145" s="18">
        <f t="shared" si="12"/>
        <v>2841953</v>
      </c>
      <c r="H145" s="16">
        <v>1402559</v>
      </c>
      <c r="I145" s="16">
        <v>0</v>
      </c>
      <c r="J145" s="18">
        <f t="shared" si="13"/>
        <v>2788398</v>
      </c>
      <c r="K145" s="16">
        <f t="shared" si="14"/>
        <v>5630351</v>
      </c>
    </row>
    <row r="146" spans="1:11" ht="13.5" customHeight="1" x14ac:dyDescent="0.2">
      <c r="A146" s="14">
        <v>1003</v>
      </c>
      <c r="B146" s="14" t="s">
        <v>15</v>
      </c>
      <c r="C146" s="15">
        <v>1024804.6120323001</v>
      </c>
      <c r="D146" s="16">
        <v>163003.98199999996</v>
      </c>
      <c r="E146" s="16">
        <v>223946</v>
      </c>
      <c r="F146" s="17">
        <v>0</v>
      </c>
      <c r="G146" s="18">
        <f t="shared" si="12"/>
        <v>206954</v>
      </c>
      <c r="H146" s="16">
        <v>213853</v>
      </c>
      <c r="I146" s="16">
        <v>0</v>
      </c>
      <c r="J146" s="18">
        <f t="shared" si="13"/>
        <v>217047</v>
      </c>
      <c r="K146" s="16">
        <f t="shared" si="14"/>
        <v>424001</v>
      </c>
    </row>
    <row r="147" spans="1:11" ht="13.5" customHeight="1" x14ac:dyDescent="0.2">
      <c r="A147" s="14">
        <v>47001</v>
      </c>
      <c r="B147" s="14" t="s">
        <v>114</v>
      </c>
      <c r="C147" s="15">
        <v>2675507.3527205554</v>
      </c>
      <c r="D147" s="16">
        <v>55689.268000000004</v>
      </c>
      <c r="E147" s="16">
        <v>147553</v>
      </c>
      <c r="F147" s="17">
        <v>0</v>
      </c>
      <c r="G147" s="18">
        <f t="shared" si="12"/>
        <v>1162356</v>
      </c>
      <c r="H147" s="16">
        <v>145932</v>
      </c>
      <c r="I147" s="16">
        <v>0</v>
      </c>
      <c r="J147" s="18">
        <f t="shared" si="13"/>
        <v>1163977</v>
      </c>
      <c r="K147" s="16">
        <f t="shared" si="14"/>
        <v>2326333</v>
      </c>
    </row>
    <row r="148" spans="1:11" ht="13.5" customHeight="1" x14ac:dyDescent="0.2">
      <c r="A148" s="14">
        <v>12003</v>
      </c>
      <c r="B148" s="14" t="s">
        <v>40</v>
      </c>
      <c r="C148" s="15">
        <v>2145395.0188836027</v>
      </c>
      <c r="D148" s="16">
        <v>285003.45199999999</v>
      </c>
      <c r="E148" s="16">
        <v>466438</v>
      </c>
      <c r="F148" s="17">
        <v>0</v>
      </c>
      <c r="G148" s="18">
        <f t="shared" si="12"/>
        <v>463758</v>
      </c>
      <c r="H148" s="16">
        <v>436941</v>
      </c>
      <c r="I148" s="16">
        <v>0</v>
      </c>
      <c r="J148" s="18">
        <f t="shared" si="13"/>
        <v>493255</v>
      </c>
      <c r="K148" s="16">
        <f t="shared" si="14"/>
        <v>957013</v>
      </c>
    </row>
    <row r="149" spans="1:11" ht="13.5" customHeight="1" x14ac:dyDescent="0.2">
      <c r="A149" s="14">
        <v>54007</v>
      </c>
      <c r="B149" s="14" t="s">
        <v>137</v>
      </c>
      <c r="C149" s="15">
        <v>1647014.28391658</v>
      </c>
      <c r="D149" s="16">
        <v>94102.456000000006</v>
      </c>
      <c r="E149" s="16">
        <v>284456</v>
      </c>
      <c r="F149" s="17">
        <v>0</v>
      </c>
      <c r="G149" s="18">
        <f t="shared" si="12"/>
        <v>492000</v>
      </c>
      <c r="H149" s="16">
        <v>303291</v>
      </c>
      <c r="I149" s="16">
        <v>0</v>
      </c>
      <c r="J149" s="18">
        <f t="shared" si="13"/>
        <v>473165</v>
      </c>
      <c r="K149" s="16">
        <f t="shared" si="14"/>
        <v>965165</v>
      </c>
    </row>
    <row r="150" spans="1:11" ht="13.5" customHeight="1" x14ac:dyDescent="0.2">
      <c r="A150" s="14">
        <v>59002</v>
      </c>
      <c r="B150" s="14" t="s">
        <v>146</v>
      </c>
      <c r="C150" s="15">
        <v>4443925.4539946094</v>
      </c>
      <c r="D150" s="16">
        <v>236500.77399999998</v>
      </c>
      <c r="E150" s="16">
        <v>871228</v>
      </c>
      <c r="F150" s="17">
        <v>0</v>
      </c>
      <c r="G150" s="18">
        <f t="shared" si="12"/>
        <v>1232484</v>
      </c>
      <c r="H150" s="16">
        <v>883826</v>
      </c>
      <c r="I150" s="16">
        <v>0</v>
      </c>
      <c r="J150" s="18">
        <f t="shared" si="13"/>
        <v>1219886</v>
      </c>
      <c r="K150" s="16">
        <f t="shared" si="14"/>
        <v>2452370</v>
      </c>
    </row>
    <row r="151" spans="1:11" ht="13.5" customHeight="1" x14ac:dyDescent="0.2">
      <c r="A151" s="14">
        <v>2006</v>
      </c>
      <c r="B151" s="14" t="s">
        <v>18</v>
      </c>
      <c r="C151" s="15">
        <v>2432617.0083595002</v>
      </c>
      <c r="D151" s="16">
        <v>103371.372</v>
      </c>
      <c r="E151" s="16">
        <v>502764</v>
      </c>
      <c r="F151" s="17">
        <v>0</v>
      </c>
      <c r="G151" s="18">
        <f t="shared" si="12"/>
        <v>661859</v>
      </c>
      <c r="H151" s="16">
        <v>479339</v>
      </c>
      <c r="I151" s="16">
        <v>0</v>
      </c>
      <c r="J151" s="18">
        <f t="shared" si="13"/>
        <v>685284</v>
      </c>
      <c r="K151" s="16">
        <f t="shared" si="14"/>
        <v>1347143</v>
      </c>
    </row>
    <row r="152" spans="1:11" ht="13.5" customHeight="1" x14ac:dyDescent="0.2">
      <c r="A152" s="14">
        <v>55004</v>
      </c>
      <c r="B152" s="14" t="s">
        <v>138</v>
      </c>
      <c r="C152" s="15">
        <v>1934830.5081503196</v>
      </c>
      <c r="D152" s="16">
        <v>66325.203999999983</v>
      </c>
      <c r="E152" s="16">
        <v>241661</v>
      </c>
      <c r="F152" s="17">
        <v>0</v>
      </c>
      <c r="G152" s="18">
        <f t="shared" si="12"/>
        <v>692592</v>
      </c>
      <c r="H152" s="16">
        <v>233868</v>
      </c>
      <c r="I152" s="16">
        <v>0</v>
      </c>
      <c r="J152" s="18">
        <f t="shared" si="13"/>
        <v>700385</v>
      </c>
      <c r="K152" s="16">
        <f t="shared" si="14"/>
        <v>1392977</v>
      </c>
    </row>
    <row r="153" spans="1:11" ht="13.5" customHeight="1" x14ac:dyDescent="0.2">
      <c r="A153" s="14">
        <v>63003</v>
      </c>
      <c r="B153" s="14" t="s">
        <v>159</v>
      </c>
      <c r="C153" s="15">
        <v>17588193.62666174</v>
      </c>
      <c r="D153" s="16">
        <v>732512.07000000007</v>
      </c>
      <c r="E153" s="16">
        <v>3243903</v>
      </c>
      <c r="F153" s="17">
        <v>0</v>
      </c>
      <c r="G153" s="18">
        <f t="shared" si="12"/>
        <v>5183938</v>
      </c>
      <c r="H153" s="16">
        <v>3272198</v>
      </c>
      <c r="I153" s="16">
        <v>0</v>
      </c>
      <c r="J153" s="18">
        <f t="shared" si="13"/>
        <v>5155643</v>
      </c>
      <c r="K153" s="16">
        <f t="shared" si="14"/>
        <v>10339581</v>
      </c>
    </row>
    <row r="154" spans="1:11" x14ac:dyDescent="0.2">
      <c r="A154" s="25"/>
      <c r="B154" s="25"/>
      <c r="C154" s="16">
        <f>SUM(C5:C153)</f>
        <v>891690172.34826016</v>
      </c>
      <c r="D154" s="16">
        <f>SUM(D5:D153)</f>
        <v>40196808.572000004</v>
      </c>
      <c r="E154" s="16">
        <f t="shared" ref="E154:K154" si="15">SUM(E5:E153)</f>
        <v>175636721</v>
      </c>
      <c r="F154" s="16">
        <f t="shared" si="15"/>
        <v>0</v>
      </c>
      <c r="G154" s="16">
        <f t="shared" si="15"/>
        <v>251790447</v>
      </c>
      <c r="H154" s="16">
        <f t="shared" si="15"/>
        <v>178876342</v>
      </c>
      <c r="I154" s="16">
        <f t="shared" si="15"/>
        <v>286017.14</v>
      </c>
      <c r="J154" s="16">
        <f t="shared" si="15"/>
        <v>248275666</v>
      </c>
      <c r="K154" s="16">
        <f t="shared" si="15"/>
        <v>500066113</v>
      </c>
    </row>
    <row r="155" spans="1:11" ht="12.75" thickBot="1" x14ac:dyDescent="0.25">
      <c r="A155" s="26"/>
      <c r="B155" s="26"/>
      <c r="C155" s="27"/>
      <c r="D155" s="27"/>
      <c r="E155" s="27"/>
      <c r="F155" s="28"/>
      <c r="G155" s="27"/>
      <c r="H155" s="29"/>
      <c r="I155" s="29"/>
      <c r="J155" s="29"/>
      <c r="K155" s="29"/>
    </row>
    <row r="156" spans="1:11" s="37" customFormat="1" ht="12.75" thickBot="1" x14ac:dyDescent="0.25">
      <c r="A156" s="30" t="s">
        <v>163</v>
      </c>
      <c r="B156" s="31" t="s">
        <v>164</v>
      </c>
      <c r="C156" s="32">
        <v>149063</v>
      </c>
      <c r="D156" s="33"/>
      <c r="E156" s="33"/>
      <c r="F156" s="34"/>
      <c r="G156" s="32">
        <f>ROUND(C156/2,0)</f>
        <v>74532</v>
      </c>
      <c r="H156" s="33"/>
      <c r="I156" s="33"/>
      <c r="J156" s="35">
        <f>C156-G156</f>
        <v>74531</v>
      </c>
      <c r="K156" s="36">
        <f>G156+J156</f>
        <v>149063</v>
      </c>
    </row>
    <row r="157" spans="1:11" s="41" customFormat="1" x14ac:dyDescent="0.2">
      <c r="A157" s="38"/>
      <c r="B157" s="38"/>
      <c r="C157" s="39"/>
      <c r="D157" s="39"/>
      <c r="E157" s="39"/>
      <c r="F157" s="39"/>
      <c r="G157" s="39"/>
      <c r="H157" s="40"/>
      <c r="I157" s="40"/>
      <c r="J157" s="40"/>
      <c r="K157" s="40"/>
    </row>
    <row r="158" spans="1:11" ht="13.5" customHeight="1" x14ac:dyDescent="0.25">
      <c r="A158" s="42"/>
      <c r="B158" s="42"/>
      <c r="C158" s="43"/>
      <c r="D158" s="27"/>
      <c r="E158" s="27"/>
      <c r="F158" s="27"/>
      <c r="G158" s="27"/>
      <c r="H158" s="29"/>
      <c r="I158" s="29"/>
      <c r="J158" s="44" t="s">
        <v>165</v>
      </c>
      <c r="K158" s="45">
        <f>K154+K156</f>
        <v>500215176</v>
      </c>
    </row>
    <row r="160" spans="1:11" x14ac:dyDescent="0.2">
      <c r="K160" s="24"/>
    </row>
    <row r="161" spans="11:11" x14ac:dyDescent="0.2">
      <c r="K161" s="24"/>
    </row>
    <row r="162" spans="11:11" x14ac:dyDescent="0.2">
      <c r="K162" s="24"/>
    </row>
    <row r="163" spans="11:11" x14ac:dyDescent="0.2">
      <c r="K163" s="24"/>
    </row>
    <row r="164" spans="11:11" x14ac:dyDescent="0.2">
      <c r="K164" s="24"/>
    </row>
  </sheetData>
  <sortState xmlns:xlrd2="http://schemas.microsoft.com/office/spreadsheetml/2017/richdata2" ref="A5:M153">
    <sortCondition ref="B5:B153"/>
  </sortState>
  <pageMargins left="0.17" right="0.17" top="0.42" bottom="0.43" header="0.17" footer="0.16"/>
  <pageSetup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FY2022</vt:lpstr>
      <vt:lpstr>'FY2022'!Print_Area</vt:lpstr>
      <vt:lpstr>'FY2022'!Print_Titles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2022-05-16T15:55:06Z</cp:lastPrinted>
  <dcterms:created xsi:type="dcterms:W3CDTF">2022-05-16T14:40:29Z</dcterms:created>
  <dcterms:modified xsi:type="dcterms:W3CDTF">2022-05-16T15:55:10Z</dcterms:modified>
</cp:coreProperties>
</file>