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N:\State Aid\1. State Aid Calculations\FY2025 State Aid\Budget Documents\"/>
    </mc:Choice>
  </mc:AlternateContent>
  <xr:revisionPtr revIDLastSave="0" documentId="8_{C6820FD9-F9F9-40B4-888E-FBE08B125D03}" xr6:coauthVersionLast="47" xr6:coauthVersionMax="47" xr10:uidLastSave="{00000000-0000-0000-0000-000000000000}"/>
  <bookViews>
    <workbookView xWindow="28680" yWindow="-120" windowWidth="29040" windowHeight="15720" xr2:uid="{00000000-000D-0000-FFFF-FFFF00000000}"/>
  </bookViews>
  <sheets>
    <sheet name="TC Calculator FY25-FY27" sheetId="1" r:id="rId1"/>
  </sheets>
  <externalReferences>
    <externalReference r:id="rId2"/>
  </externalReferences>
  <definedNames>
    <definedName name="_Key1" hidden="1">#REF!</definedName>
    <definedName name="_Order1" hidden="1">255</definedName>
    <definedName name="_Sort" hidden="1">#REF!</definedName>
    <definedName name="District">[1]Sheet2!$B$3:$B$152</definedName>
    <definedName name="DistrictName">#REF!</definedName>
    <definedName name="_xlnm.Print_Area" localSheetId="0">'TC Calculator FY25-FY27'!$A$1:$F$42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F25" i="1" s="1"/>
  <c r="F11" i="1"/>
  <c r="F12" i="1" s="1"/>
  <c r="F17" i="1" l="1"/>
  <c r="F18" i="1" l="1"/>
  <c r="F23" i="1"/>
  <c r="F24" i="1" s="1"/>
</calcChain>
</file>

<file path=xl/sharedStrings.xml><?xml version="1.0" encoding="utf-8"?>
<sst xmlns="http://schemas.openxmlformats.org/spreadsheetml/2006/main" count="27" uniqueCount="27">
  <si>
    <t>FY2024 District Average Teacher Compensation:</t>
  </si>
  <si>
    <t>Percent Change in Target Teacher Salary (FY2024 to FY2025)</t>
  </si>
  <si>
    <t>FY2025 District Target Average Teacher Compensation</t>
  </si>
  <si>
    <t>FY2025 Minimum Required Average Teacher Compensation for Compliance</t>
  </si>
  <si>
    <t>Percent Change in Target Teacher Salary (FY2025 to FY2026)</t>
  </si>
  <si>
    <t>FY2026 District Target Average Teacher Compensation</t>
  </si>
  <si>
    <t>FY2026 Minimum Required Average Teacher Compensation for Compliance</t>
  </si>
  <si>
    <t>FY2025 State Minimum Salary (no accountability required)</t>
  </si>
  <si>
    <t>FY2025 District Average Teacher Compensation Accountability</t>
  </si>
  <si>
    <t>FY2026 District Average Teacher Compensation Accountability</t>
  </si>
  <si>
    <t>FY2026 State Minimum Salary (no accountability required)</t>
  </si>
  <si>
    <t>Percent Change in Target Teacher Salary (FY2026 to FY2027)</t>
  </si>
  <si>
    <t>FY2027 District Target Average Teacher Compensation</t>
  </si>
  <si>
    <t>Salary Accountability Calculator</t>
  </si>
  <si>
    <t>NEW Teacher Compensation and Minimum</t>
  </si>
  <si>
    <t>FY2027 State Minimum Salary (1st year of accountability)</t>
  </si>
  <si>
    <t>Penalty Information:</t>
  </si>
  <si>
    <t>FY2027 District Average Teacher Compensation/Minimum Salary Accountability</t>
  </si>
  <si>
    <t>Note:</t>
  </si>
  <si>
    <t>1. The first year of accountability for average teacher compensation is the 24-25 school year (FY25).</t>
  </si>
  <si>
    <t>2. The first year of accountability for minimum teacher salary is the 26-27 school year (FY27).</t>
  </si>
  <si>
    <t xml:space="preserve">    certified teacher salary and benefit amounts and dividing by the total certified teacher FTE.</t>
  </si>
  <si>
    <t>3. The general fund cash balance limitations remain unchanged.</t>
  </si>
  <si>
    <t xml:space="preserve">4. Your district's FY24 average teacher compensation number can be determined by adding your total </t>
  </si>
  <si>
    <t>5.  Your district's FY24 minimum teacher salary can be found through a review of your teacher contracts.</t>
  </si>
  <si>
    <t>FY2027 Minimum Required Average Teacher Compensation for Compliance</t>
  </si>
  <si>
    <t xml:space="preserve">  as of 3/25/2024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</si>
</sst>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General_)"/>
  </numFmts>
  <fonts count="15" x14ac:knownFonts="1">
    <font>
      <sz val="11"/>
      <color theme="1"/>
      <name val="Calibri"/>
      <family val="2"/>
      <scheme val="minor"/>
    </font>
    <font>
      <sz val="10"/>
      <name val="Courier"/>
      <family val="3"/>
    </font>
    <font>
      <sz val="10"/>
      <name val="Arial"/>
      <family val="2"/>
    </font>
    <font>
      <b/>
      <sz val="18"/>
      <color theme="1"/>
      <name val="Calibri"/>
      <family val="2"/>
      <scheme val="minor"/>
    </font>
    <font>
      <sz val="10"/>
      <color theme="1"/>
      <name val="Calibri"/>
      <family val="2"/>
      <scheme val="minor"/>
    </font>
    <font>
      <sz val="9"/>
      <color theme="1"/>
      <name val="Calibri"/>
      <family val="2"/>
      <scheme val="minor"/>
    </font>
    <font>
      <b/>
      <sz val="16"/>
      <color indexed="8"/>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3"/>
      <color indexed="8"/>
      <name val="Calibri"/>
      <family val="2"/>
      <scheme val="minor"/>
    </font>
    <font>
      <sz val="13"/>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rgb="FFC7B78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1" fillId="0" borderId="0"/>
    <xf numFmtId="43" fontId="2" fillId="0" borderId="0" applyFont="0" applyFill="0" applyBorder="0" applyAlignment="0" applyProtection="0"/>
  </cellStyleXfs>
  <cellXfs count="37">
    <xf numFmtId="0" fontId="0" fillId="0" borderId="0" xfId="0"/>
    <xf numFmtId="0" fontId="3" fillId="0" borderId="0" xfId="0" applyFont="1" applyProtection="1"/>
    <xf numFmtId="0" fontId="4" fillId="0" borderId="0" xfId="0" applyFont="1" applyProtection="1"/>
    <xf numFmtId="0" fontId="5" fillId="0" borderId="0" xfId="0" applyFont="1" applyAlignment="1" applyProtection="1">
      <alignment horizontal="left"/>
    </xf>
    <xf numFmtId="0" fontId="0" fillId="0" borderId="0" xfId="0" applyFont="1" applyAlignment="1" applyProtection="1">
      <alignment horizontal="center"/>
    </xf>
    <xf numFmtId="0" fontId="4" fillId="0" borderId="0" xfId="0" applyFont="1" applyFill="1" applyProtection="1"/>
    <xf numFmtId="0" fontId="0" fillId="0" borderId="0" xfId="0" applyFont="1" applyProtection="1"/>
    <xf numFmtId="0" fontId="7" fillId="0" borderId="0" xfId="0" applyFont="1" applyProtection="1"/>
    <xf numFmtId="0" fontId="8" fillId="0" borderId="0" xfId="0" applyFont="1" applyAlignment="1" applyProtection="1">
      <alignment horizontal="left" wrapText="1"/>
    </xf>
    <xf numFmtId="0" fontId="8" fillId="0" borderId="0" xfId="0" applyFont="1" applyAlignment="1" applyProtection="1">
      <alignment horizontal="centerContinuous" wrapText="1"/>
    </xf>
    <xf numFmtId="6" fontId="10" fillId="2" borderId="1" xfId="0" applyNumberFormat="1" applyFont="1" applyFill="1" applyBorder="1" applyAlignment="1" applyProtection="1">
      <alignment horizontal="center"/>
      <protection locked="0"/>
    </xf>
    <xf numFmtId="6" fontId="10" fillId="0" borderId="1" xfId="0" applyNumberFormat="1" applyFont="1" applyBorder="1" applyAlignment="1" applyProtection="1">
      <alignment horizontal="center" wrapText="1"/>
    </xf>
    <xf numFmtId="6" fontId="11" fillId="0" borderId="1" xfId="0" applyNumberFormat="1" applyFont="1" applyBorder="1" applyAlignment="1" applyProtection="1">
      <alignment horizontal="centerContinuous" wrapText="1"/>
    </xf>
    <xf numFmtId="0" fontId="11" fillId="0" borderId="0" xfId="0" applyFont="1" applyAlignment="1" applyProtection="1">
      <alignment horizontal="left"/>
    </xf>
    <xf numFmtId="6" fontId="11" fillId="0" borderId="0" xfId="0" applyNumberFormat="1" applyFont="1" applyBorder="1" applyAlignment="1" applyProtection="1">
      <alignment horizontal="centerContinuous" wrapText="1"/>
    </xf>
    <xf numFmtId="0" fontId="8" fillId="0" borderId="0" xfId="0" applyFont="1" applyBorder="1" applyAlignment="1" applyProtection="1">
      <alignment horizontal="centerContinuous" wrapText="1"/>
    </xf>
    <xf numFmtId="0" fontId="8" fillId="0" borderId="2" xfId="0" applyFont="1" applyBorder="1" applyAlignment="1" applyProtection="1">
      <alignment horizontal="left" wrapText="1"/>
    </xf>
    <xf numFmtId="9" fontId="10" fillId="0" borderId="1" xfId="0" applyNumberFormat="1" applyFont="1" applyBorder="1" applyAlignment="1" applyProtection="1">
      <alignment horizontal="center" wrapText="1"/>
    </xf>
    <xf numFmtId="0" fontId="6" fillId="0" borderId="0" xfId="0" applyFont="1" applyFill="1" applyAlignment="1" applyProtection="1"/>
    <xf numFmtId="0" fontId="7" fillId="0" borderId="4" xfId="0" applyFont="1" applyBorder="1" applyProtection="1"/>
    <xf numFmtId="0" fontId="11" fillId="0" borderId="0" xfId="0" applyFont="1" applyBorder="1" applyAlignment="1" applyProtection="1">
      <alignment horizontal="left"/>
    </xf>
    <xf numFmtId="0" fontId="8" fillId="0" borderId="4" xfId="0" applyFont="1" applyBorder="1" applyAlignment="1" applyProtection="1">
      <alignment horizontal="centerContinuous" wrapText="1"/>
    </xf>
    <xf numFmtId="0" fontId="9" fillId="0" borderId="2" xfId="0" applyFont="1" applyBorder="1" applyAlignment="1" applyProtection="1">
      <alignment horizontal="left" wrapText="1"/>
    </xf>
    <xf numFmtId="6" fontId="11" fillId="0" borderId="1" xfId="0" applyNumberFormat="1" applyFont="1" applyBorder="1" applyAlignment="1" applyProtection="1">
      <alignment horizontal="center" wrapText="1"/>
    </xf>
    <xf numFmtId="0" fontId="12" fillId="0" borderId="3" xfId="0" applyFont="1" applyFill="1" applyBorder="1" applyAlignment="1" applyProtection="1"/>
    <xf numFmtId="0" fontId="13" fillId="0" borderId="5" xfId="0" applyFont="1" applyBorder="1" applyAlignment="1" applyProtection="1">
      <alignment horizontal="left"/>
    </xf>
    <xf numFmtId="0" fontId="14" fillId="0" borderId="5" xfId="0" applyFont="1" applyBorder="1" applyAlignment="1" applyProtection="1">
      <alignment horizontal="left"/>
    </xf>
    <xf numFmtId="0" fontId="13" fillId="0" borderId="6" xfId="0" applyFont="1" applyBorder="1" applyAlignment="1" applyProtection="1">
      <alignment horizontal="left"/>
    </xf>
    <xf numFmtId="0" fontId="13" fillId="0" borderId="3" xfId="0" applyFont="1" applyBorder="1" applyAlignment="1" applyProtection="1">
      <alignment horizontal="left"/>
    </xf>
    <xf numFmtId="0" fontId="14" fillId="0" borderId="6" xfId="0" applyFont="1" applyBorder="1" applyAlignment="1" applyProtection="1">
      <alignment horizontal="left"/>
    </xf>
    <xf numFmtId="6" fontId="10" fillId="0" borderId="0" xfId="0" applyNumberFormat="1" applyFont="1" applyFill="1" applyBorder="1" applyAlignment="1" applyProtection="1">
      <alignment horizontal="center"/>
    </xf>
    <xf numFmtId="9" fontId="11" fillId="2" borderId="1" xfId="0" applyNumberFormat="1" applyFont="1" applyFill="1" applyBorder="1" applyAlignment="1" applyProtection="1">
      <alignment horizontal="center" wrapText="1"/>
      <protection locked="0"/>
    </xf>
    <xf numFmtId="0" fontId="0" fillId="0" borderId="0" xfId="0" applyAlignment="1">
      <alignment horizontal="left" vertical="center"/>
    </xf>
    <xf numFmtId="0" fontId="11"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Protection="1"/>
  </cellXfs>
  <cellStyles count="3">
    <cellStyle name="Comma 2" xfId="2" xr:uid="{00000000-0005-0000-0000-000000000000}"/>
    <cellStyle name="Normal" xfId="0" builtinId="0"/>
    <cellStyle name="Normal 2" xfId="1" xr:uid="{00000000-0005-0000-0000-000003000000}"/>
  </cellStyles>
  <dxfs count="0"/>
  <tableStyles count="0" defaultTableStyle="TableStyleMedium2" defaultPivotStyle="PivotStyleLight16"/>
  <colors>
    <mruColors>
      <color rgb="FFC7B7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659130</xdr:colOff>
      <xdr:row>0</xdr:row>
      <xdr:rowOff>0</xdr:rowOff>
    </xdr:from>
    <xdr:to>
      <xdr:col>5</xdr:col>
      <xdr:colOff>893445</xdr:colOff>
      <xdr:row>1</xdr:row>
      <xdr:rowOff>256024</xdr:rowOff>
    </xdr:to>
    <xdr:pic>
      <xdr:nvPicPr>
        <xdr:cNvPr id="5" name="Picture 4" descr="South Dakota Department of Education">
          <a:extLst>
            <a:ext uri="{FF2B5EF4-FFF2-40B4-BE49-F238E27FC236}">
              <a16:creationId xmlns:a16="http://schemas.microsoft.com/office/drawing/2014/main" id="{9420D30D-B0F5-4983-BC98-678DF4453CD2}"/>
            </a:ext>
          </a:extLst>
        </xdr:cNvPr>
        <xdr:cNvPicPr>
          <a:picLocks noChangeAspect="1"/>
        </xdr:cNvPicPr>
      </xdr:nvPicPr>
      <xdr:blipFill>
        <a:blip xmlns:r="http://schemas.openxmlformats.org/officeDocument/2006/relationships" r:embed="rId1"/>
        <a:stretch>
          <a:fillRect/>
        </a:stretch>
      </xdr:blipFill>
      <xdr:spPr>
        <a:xfrm>
          <a:off x="4335780" y="0"/>
          <a:ext cx="2263140" cy="551299"/>
        </a:xfrm>
        <a:prstGeom prst="rect">
          <a:avLst/>
        </a:prstGeom>
      </xdr:spPr>
    </xdr:pic>
    <xdr:clientData/>
  </xdr:twoCellAnchor>
  <xdr:twoCellAnchor>
    <xdr:from>
      <xdr:col>0</xdr:col>
      <xdr:colOff>0</xdr:colOff>
      <xdr:row>4</xdr:row>
      <xdr:rowOff>1</xdr:rowOff>
    </xdr:from>
    <xdr:to>
      <xdr:col>6</xdr:col>
      <xdr:colOff>0</xdr:colOff>
      <xdr:row>6</xdr:row>
      <xdr:rowOff>95250</xdr:rowOff>
    </xdr:to>
    <xdr:sp macro="" textlink="">
      <xdr:nvSpPr>
        <xdr:cNvPr id="2" name="TextBox 1">
          <a:extLst>
            <a:ext uri="{FF2B5EF4-FFF2-40B4-BE49-F238E27FC236}">
              <a16:creationId xmlns:a16="http://schemas.microsoft.com/office/drawing/2014/main" id="{FA838824-6BED-4B7D-BC87-090DBCBE1C56}"/>
            </a:ext>
          </a:extLst>
        </xdr:cNvPr>
        <xdr:cNvSpPr txBox="1"/>
      </xdr:nvSpPr>
      <xdr:spPr>
        <a:xfrm>
          <a:off x="0" y="933451"/>
          <a:ext cx="6619875" cy="1095374"/>
        </a:xfrm>
        <a:prstGeom prst="rect">
          <a:avLst/>
        </a:prstGeom>
        <a:solidFill>
          <a:srgbClr val="C7B78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latin typeface="Calibri" panose="020F0502020204030204" pitchFamily="34" charset="0"/>
              <a:ea typeface="Calibri" panose="020F0502020204030204" pitchFamily="34" charset="0"/>
              <a:cs typeface="Calibri" panose="020F0502020204030204" pitchFamily="34" charset="0"/>
            </a:rPr>
            <a:t>Beginning with fiscal year 2025, each school district must increase it's average teacher compensation, so that the cumulative increase in the average teacher compensation since 2024 is greater than or equal to the cumulative percentage change in the target teacher salary since 2024.  A school district complies with this section if the district's average teacher compensation is at least 97% of the average teacher compensation otherwise required.</a:t>
          </a:r>
          <a:endParaRPr lang="en-US" sz="1200">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0</xdr:colOff>
      <xdr:row>35</xdr:row>
      <xdr:rowOff>0</xdr:rowOff>
    </xdr:from>
    <xdr:to>
      <xdr:col>6</xdr:col>
      <xdr:colOff>0</xdr:colOff>
      <xdr:row>41</xdr:row>
      <xdr:rowOff>66675</xdr:rowOff>
    </xdr:to>
    <xdr:sp macro="" textlink="">
      <xdr:nvSpPr>
        <xdr:cNvPr id="3" name="TextBox 2">
          <a:extLst>
            <a:ext uri="{FF2B5EF4-FFF2-40B4-BE49-F238E27FC236}">
              <a16:creationId xmlns:a16="http://schemas.microsoft.com/office/drawing/2014/main" id="{B78A183C-81B7-4975-AB41-549FAD566076}"/>
            </a:ext>
          </a:extLst>
        </xdr:cNvPr>
        <xdr:cNvSpPr txBox="1"/>
      </xdr:nvSpPr>
      <xdr:spPr>
        <a:xfrm>
          <a:off x="0" y="8505825"/>
          <a:ext cx="6619875" cy="1066800"/>
        </a:xfrm>
        <a:prstGeom prst="rect">
          <a:avLst/>
        </a:prstGeom>
        <a:solidFill>
          <a:srgbClr val="C7B78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latin typeface="Calibri" panose="020F0502020204030204" pitchFamily="34" charset="0"/>
              <a:cs typeface="Calibri" panose="020F0502020204030204" pitchFamily="34" charset="0"/>
            </a:rPr>
            <a:t>If a district's average teacher compensation or minimum salary is less than statutorily required, state aid to general education funding to the district in the following fiscal year shall be reduced by an amount equal to five hundred dollars for each teacher employed in the school district.  A school district may request a waiver from any penalty imposed under this section from the School Finance Accountability Board.</a:t>
          </a:r>
          <a:endParaRPr lang="en-US" sz="1200">
            <a:latin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sd.gov/Temp/Temporary%20Internet%20Files/Content.Outlook/ZRB8MKUL/Est%20Impact%20By%20District_UseTh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Impact by District"/>
      <sheetName val="Assumptions"/>
      <sheetName val="Impact by District_Formula"/>
      <sheetName val="Sliding Scale"/>
      <sheetName val="Sparse Districts and SSA"/>
      <sheetName val="SA v GFR"/>
      <sheetName val="Other Revenues"/>
      <sheetName val="CO"/>
      <sheetName val="Pension"/>
      <sheetName val="Levies Impact"/>
      <sheetName val="NonSalBenCosts"/>
      <sheetName val="OR"/>
      <sheetName val="Sheet2"/>
      <sheetName val="FY16 GSA"/>
      <sheetName val="District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Aberdeen 06-1</v>
          </cell>
        </row>
        <row r="4">
          <cell r="B4" t="str">
            <v>Agar-Blunt-Onida 58-3</v>
          </cell>
        </row>
        <row r="5">
          <cell r="B5" t="str">
            <v>Alcester-Hudson 61-1</v>
          </cell>
        </row>
        <row r="6">
          <cell r="B6" t="str">
            <v>Andes Central 11-1</v>
          </cell>
        </row>
        <row r="7">
          <cell r="B7" t="str">
            <v>Arlington 38-1</v>
          </cell>
        </row>
        <row r="8">
          <cell r="B8" t="str">
            <v>Armour 21-1</v>
          </cell>
        </row>
        <row r="9">
          <cell r="B9" t="str">
            <v>Avon 04-1</v>
          </cell>
        </row>
        <row r="10">
          <cell r="B10" t="str">
            <v>Baltic 49-1</v>
          </cell>
        </row>
        <row r="11">
          <cell r="B11" t="str">
            <v>Belle Fourche 09-1</v>
          </cell>
        </row>
        <row r="12">
          <cell r="B12" t="str">
            <v>Bennett County 03-1</v>
          </cell>
        </row>
        <row r="13">
          <cell r="B13" t="str">
            <v>Beresford 61-2</v>
          </cell>
        </row>
        <row r="14">
          <cell r="B14" t="str">
            <v>Big Stone City 25-1</v>
          </cell>
        </row>
        <row r="15">
          <cell r="B15" t="str">
            <v>Bison 52-1</v>
          </cell>
        </row>
        <row r="16">
          <cell r="B16" t="str">
            <v>Bon Homme 04-2</v>
          </cell>
        </row>
        <row r="17">
          <cell r="B17" t="str">
            <v>Bowdle 22-1</v>
          </cell>
        </row>
        <row r="18">
          <cell r="B18" t="str">
            <v>Brandon Valley 49-2</v>
          </cell>
        </row>
        <row r="19">
          <cell r="B19" t="str">
            <v>Bridgewater-Emery 30-3</v>
          </cell>
        </row>
        <row r="20">
          <cell r="B20" t="str">
            <v>Britton - Hecla 45-4</v>
          </cell>
        </row>
        <row r="21">
          <cell r="B21" t="str">
            <v>Brookings 05-1</v>
          </cell>
        </row>
        <row r="22">
          <cell r="B22" t="str">
            <v>Burke 26-2</v>
          </cell>
        </row>
        <row r="23">
          <cell r="B23" t="str">
            <v>Canistota 43-1</v>
          </cell>
        </row>
        <row r="24">
          <cell r="B24" t="str">
            <v>Canton 41-1</v>
          </cell>
        </row>
        <row r="25">
          <cell r="B25" t="str">
            <v>Castlewood 28-1</v>
          </cell>
        </row>
        <row r="26">
          <cell r="B26" t="str">
            <v>Centerville 60-1</v>
          </cell>
        </row>
        <row r="27">
          <cell r="B27" t="str">
            <v>Chamberlain 07-1</v>
          </cell>
        </row>
        <row r="28">
          <cell r="B28" t="str">
            <v>Chester 39-1</v>
          </cell>
        </row>
        <row r="29">
          <cell r="B29" t="str">
            <v>Clark 12-2</v>
          </cell>
        </row>
        <row r="30">
          <cell r="B30" t="str">
            <v>Colman-Egan 50-5</v>
          </cell>
        </row>
        <row r="31">
          <cell r="B31" t="str">
            <v>Colome Consolidated 59-3</v>
          </cell>
        </row>
        <row r="32">
          <cell r="B32" t="str">
            <v>Corsica-Stickney 21-3</v>
          </cell>
        </row>
        <row r="33">
          <cell r="B33" t="str">
            <v>Custer 16-1</v>
          </cell>
        </row>
        <row r="34">
          <cell r="B34" t="str">
            <v>Dakota Valley 61-8</v>
          </cell>
        </row>
        <row r="35">
          <cell r="B35" t="str">
            <v>De Smet 38-2</v>
          </cell>
        </row>
        <row r="36">
          <cell r="B36" t="str">
            <v>Dell Rapids 49-3</v>
          </cell>
        </row>
        <row r="37">
          <cell r="B37" t="str">
            <v>Deubrook 05-6</v>
          </cell>
        </row>
        <row r="38">
          <cell r="B38" t="str">
            <v>Deuel 19-4</v>
          </cell>
        </row>
        <row r="39">
          <cell r="B39" t="str">
            <v>Doland 56-2</v>
          </cell>
        </row>
        <row r="40">
          <cell r="B40" t="str">
            <v>Douglas 51-1</v>
          </cell>
        </row>
        <row r="41">
          <cell r="B41" t="str">
            <v>Dupree 64-2</v>
          </cell>
        </row>
        <row r="42">
          <cell r="B42" t="str">
            <v>Eagle Butte 20-1</v>
          </cell>
        </row>
        <row r="43">
          <cell r="B43" t="str">
            <v>Edgemont 23-1</v>
          </cell>
        </row>
        <row r="44">
          <cell r="B44" t="str">
            <v>Edmunds Central 22-5</v>
          </cell>
        </row>
        <row r="45">
          <cell r="B45" t="str">
            <v>Elk Mountain 16-2</v>
          </cell>
        </row>
        <row r="46">
          <cell r="B46" t="str">
            <v>Elk Point-Jefferson 61-7</v>
          </cell>
        </row>
        <row r="47">
          <cell r="B47" t="str">
            <v>Elkton 05-3</v>
          </cell>
        </row>
        <row r="48">
          <cell r="B48" t="str">
            <v>Estelline 28-2</v>
          </cell>
        </row>
        <row r="49">
          <cell r="B49" t="str">
            <v>Ethan 17-1</v>
          </cell>
        </row>
        <row r="50">
          <cell r="B50" t="str">
            <v>Eureka 44-1</v>
          </cell>
        </row>
        <row r="51">
          <cell r="B51" t="str">
            <v>Faith 46-2</v>
          </cell>
        </row>
        <row r="52">
          <cell r="B52" t="str">
            <v>Faulkton Area 24-4</v>
          </cell>
        </row>
        <row r="53">
          <cell r="B53" t="str">
            <v>Flandreau 50-3</v>
          </cell>
        </row>
        <row r="54">
          <cell r="B54" t="str">
            <v>Florence 14-1</v>
          </cell>
        </row>
        <row r="55">
          <cell r="B55" t="str">
            <v>Frederick Area 06-2</v>
          </cell>
        </row>
        <row r="56">
          <cell r="B56" t="str">
            <v>Freeman 33-1</v>
          </cell>
        </row>
        <row r="57">
          <cell r="B57" t="str">
            <v>Garretson 49-4</v>
          </cell>
        </row>
        <row r="58">
          <cell r="B58" t="str">
            <v>Gayville-Volin 63-1</v>
          </cell>
        </row>
        <row r="59">
          <cell r="B59" t="str">
            <v>Gettysburg 53-1</v>
          </cell>
        </row>
        <row r="60">
          <cell r="B60" t="str">
            <v>Grant-Deuel 25-3</v>
          </cell>
        </row>
        <row r="61">
          <cell r="B61" t="str">
            <v>Gregory 26-4</v>
          </cell>
        </row>
        <row r="62">
          <cell r="B62" t="str">
            <v>Groton Area 06-6</v>
          </cell>
        </row>
        <row r="63">
          <cell r="B63" t="str">
            <v>Haakon 27-1</v>
          </cell>
        </row>
        <row r="64">
          <cell r="B64" t="str">
            <v>Hamlin 28-3</v>
          </cell>
        </row>
        <row r="65">
          <cell r="B65" t="str">
            <v>Hanson 30-1</v>
          </cell>
        </row>
        <row r="66">
          <cell r="B66" t="str">
            <v>Harding County 31-1</v>
          </cell>
        </row>
        <row r="67">
          <cell r="B67" t="str">
            <v>Harrisburg 41-2</v>
          </cell>
        </row>
        <row r="68">
          <cell r="B68" t="str">
            <v>Henry 14-2</v>
          </cell>
        </row>
        <row r="69">
          <cell r="B69" t="str">
            <v>Herreid 10-1</v>
          </cell>
        </row>
        <row r="70">
          <cell r="B70" t="str">
            <v>Highmore-Harrold 34-2</v>
          </cell>
        </row>
        <row r="71">
          <cell r="B71" t="str">
            <v>Hill City 51-2</v>
          </cell>
        </row>
        <row r="72">
          <cell r="B72" t="str">
            <v>Hitchcock-Tulare 56-6</v>
          </cell>
        </row>
        <row r="73">
          <cell r="B73" t="str">
            <v>Hot Springs 23-2</v>
          </cell>
        </row>
        <row r="74">
          <cell r="B74" t="str">
            <v>Hoven 53-2</v>
          </cell>
        </row>
        <row r="75">
          <cell r="B75" t="str">
            <v>Howard 48-3</v>
          </cell>
        </row>
        <row r="76">
          <cell r="B76" t="str">
            <v>Huron 02-2</v>
          </cell>
        </row>
        <row r="77">
          <cell r="B77" t="str">
            <v>Ipswich Public 22-6</v>
          </cell>
        </row>
        <row r="78">
          <cell r="B78" t="str">
            <v>Irene-Wakonda 13-3</v>
          </cell>
        </row>
        <row r="79">
          <cell r="B79" t="str">
            <v>Iroquois 02-3</v>
          </cell>
        </row>
        <row r="80">
          <cell r="B80" t="str">
            <v>Jones County 37-3</v>
          </cell>
        </row>
        <row r="81">
          <cell r="B81" t="str">
            <v>Kadoka Area 35-2</v>
          </cell>
        </row>
        <row r="82">
          <cell r="B82" t="str">
            <v>Kimball 07-2</v>
          </cell>
        </row>
        <row r="83">
          <cell r="B83" t="str">
            <v>Lake Preston 38-3</v>
          </cell>
        </row>
        <row r="84">
          <cell r="B84" t="str">
            <v>Langford Area 45-5</v>
          </cell>
        </row>
        <row r="85">
          <cell r="B85" t="str">
            <v>Lead-Deadwood 40-1</v>
          </cell>
        </row>
        <row r="86">
          <cell r="B86" t="str">
            <v>Lemmon 52-4</v>
          </cell>
        </row>
        <row r="87">
          <cell r="B87" t="str">
            <v>Lennox 41-4</v>
          </cell>
        </row>
        <row r="88">
          <cell r="B88" t="str">
            <v>Leola 44-2</v>
          </cell>
        </row>
        <row r="89">
          <cell r="B89" t="str">
            <v>Lyman 42-1</v>
          </cell>
        </row>
        <row r="90">
          <cell r="B90" t="str">
            <v>Madison Central 39-2</v>
          </cell>
        </row>
        <row r="91">
          <cell r="B91" t="str">
            <v>Marion 60-3</v>
          </cell>
        </row>
        <row r="92">
          <cell r="B92" t="str">
            <v>McCook Central 43-7</v>
          </cell>
        </row>
        <row r="93">
          <cell r="B93" t="str">
            <v>McIntosh 15-1</v>
          </cell>
        </row>
        <row r="94">
          <cell r="B94" t="str">
            <v>McLaughlin 15-2</v>
          </cell>
        </row>
        <row r="95">
          <cell r="B95" t="str">
            <v>Meade 46-1</v>
          </cell>
        </row>
        <row r="96">
          <cell r="B96" t="str">
            <v>Menno 33-2</v>
          </cell>
        </row>
        <row r="97">
          <cell r="B97" t="str">
            <v>Milbank 25-4</v>
          </cell>
        </row>
        <row r="98">
          <cell r="B98" t="str">
            <v>Miller 29-4</v>
          </cell>
        </row>
        <row r="99">
          <cell r="B99" t="str">
            <v>Mitchell 17-2</v>
          </cell>
        </row>
        <row r="100">
          <cell r="B100" t="str">
            <v>Mobridge-Pollock 62-6</v>
          </cell>
        </row>
        <row r="101">
          <cell r="B101" t="str">
            <v>Montrose 43-2</v>
          </cell>
        </row>
        <row r="102">
          <cell r="B102" t="str">
            <v>Mount Vernon 17-3</v>
          </cell>
        </row>
        <row r="103">
          <cell r="B103" t="str">
            <v>New Underwood 51-3</v>
          </cell>
        </row>
        <row r="104">
          <cell r="B104" t="str">
            <v>Newell 09-2</v>
          </cell>
        </row>
        <row r="105">
          <cell r="B105" t="str">
            <v>Northwestern Area 56-7</v>
          </cell>
        </row>
        <row r="106">
          <cell r="B106" t="str">
            <v>Oelrichs 23-3</v>
          </cell>
        </row>
        <row r="107">
          <cell r="B107" t="str">
            <v>Oglala Lakota County 65-1</v>
          </cell>
        </row>
        <row r="108">
          <cell r="B108" t="str">
            <v>Oldham-Ramona 39-5</v>
          </cell>
        </row>
        <row r="109">
          <cell r="B109" t="str">
            <v>Parker 60-4</v>
          </cell>
        </row>
        <row r="110">
          <cell r="B110" t="str">
            <v>Parkston 33-3</v>
          </cell>
        </row>
        <row r="111">
          <cell r="B111" t="str">
            <v>Pierre 32-2</v>
          </cell>
        </row>
        <row r="112">
          <cell r="B112" t="str">
            <v>Plankinton 01-1</v>
          </cell>
        </row>
        <row r="113">
          <cell r="B113" t="str">
            <v>Platte-Geddes 11-5</v>
          </cell>
        </row>
        <row r="114">
          <cell r="B114" t="str">
            <v>Rapid City 51-4</v>
          </cell>
        </row>
        <row r="115">
          <cell r="B115" t="str">
            <v>Redfield 56-4</v>
          </cell>
        </row>
        <row r="116">
          <cell r="B116" t="str">
            <v>Rosholt 54-4</v>
          </cell>
        </row>
        <row r="117">
          <cell r="B117" t="str">
            <v>Rutland 39-4</v>
          </cell>
        </row>
        <row r="118">
          <cell r="B118" t="str">
            <v>Sanborn Central 55-5</v>
          </cell>
        </row>
        <row r="119">
          <cell r="B119" t="str">
            <v>Scotland 04-3</v>
          </cell>
        </row>
        <row r="120">
          <cell r="B120" t="str">
            <v>Selby 62-5</v>
          </cell>
        </row>
        <row r="121">
          <cell r="B121" t="str">
            <v>Sioux Falls 49-5</v>
          </cell>
        </row>
        <row r="122">
          <cell r="B122" t="str">
            <v>Sioux Valley 05-5</v>
          </cell>
        </row>
        <row r="123">
          <cell r="B123" t="str">
            <v>Sisseton 54-2</v>
          </cell>
        </row>
        <row r="124">
          <cell r="B124" t="str">
            <v>Smee 15-3</v>
          </cell>
        </row>
        <row r="125">
          <cell r="B125" t="str">
            <v>South Central 26-5</v>
          </cell>
        </row>
        <row r="126">
          <cell r="B126" t="str">
            <v>Spearfish 40-2</v>
          </cell>
        </row>
        <row r="127">
          <cell r="B127" t="str">
            <v>Stanley County 57-1</v>
          </cell>
        </row>
        <row r="128">
          <cell r="B128" t="str">
            <v>Summit 54-6</v>
          </cell>
        </row>
        <row r="129">
          <cell r="B129" t="str">
            <v>Tea Area 41-5</v>
          </cell>
        </row>
        <row r="130">
          <cell r="B130" t="str">
            <v>Timber Lake 20-3</v>
          </cell>
        </row>
        <row r="131">
          <cell r="B131" t="str">
            <v>Todd County 66-1</v>
          </cell>
        </row>
        <row r="132">
          <cell r="B132" t="str">
            <v>Tri-Valley 49-6</v>
          </cell>
        </row>
        <row r="133">
          <cell r="B133" t="str">
            <v>Tripp-Delmont 33-5</v>
          </cell>
        </row>
        <row r="134">
          <cell r="B134" t="str">
            <v>Vermillion 13-1</v>
          </cell>
        </row>
        <row r="135">
          <cell r="B135" t="str">
            <v>Viborg -Hurley 60-6</v>
          </cell>
        </row>
        <row r="136">
          <cell r="B136" t="str">
            <v>Wagner 11-4</v>
          </cell>
        </row>
        <row r="137">
          <cell r="B137" t="str">
            <v>Wall 51-5</v>
          </cell>
        </row>
        <row r="138">
          <cell r="B138" t="str">
            <v>Warner 06-5</v>
          </cell>
        </row>
        <row r="139">
          <cell r="B139" t="str">
            <v>Watertown 14-4</v>
          </cell>
        </row>
        <row r="140">
          <cell r="B140" t="str">
            <v>Waubay 18-3</v>
          </cell>
        </row>
        <row r="141">
          <cell r="B141" t="str">
            <v>Waverly 14-5</v>
          </cell>
        </row>
        <row r="142">
          <cell r="B142" t="str">
            <v>Webster Area 18-5</v>
          </cell>
        </row>
        <row r="143">
          <cell r="B143" t="str">
            <v>Wessington Springs 36-2</v>
          </cell>
        </row>
        <row r="144">
          <cell r="B144" t="str">
            <v>West Central 49-7</v>
          </cell>
        </row>
        <row r="145">
          <cell r="B145" t="str">
            <v>White Lake 01-3</v>
          </cell>
        </row>
        <row r="146">
          <cell r="B146" t="str">
            <v>White River 47-1</v>
          </cell>
        </row>
        <row r="147">
          <cell r="B147" t="str">
            <v>Willow Lake 12-3</v>
          </cell>
        </row>
        <row r="148">
          <cell r="B148" t="str">
            <v>Wilmot 54-7</v>
          </cell>
        </row>
        <row r="149">
          <cell r="B149" t="str">
            <v>Winner 59-2</v>
          </cell>
        </row>
        <row r="150">
          <cell r="B150" t="str">
            <v>Wolsey-Wessington 02-6</v>
          </cell>
        </row>
        <row r="151">
          <cell r="B151" t="str">
            <v>Woonsocket 55-4</v>
          </cell>
        </row>
        <row r="152">
          <cell r="B152" t="str">
            <v>Yankton 63-3</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6"/>
  <sheetViews>
    <sheetView showGridLines="0" tabSelected="1" zoomScaleNormal="100" zoomScalePageLayoutView="90" workbookViewId="0">
      <selection activeCell="F9" sqref="F9"/>
    </sheetView>
  </sheetViews>
  <sheetFormatPr defaultColWidth="8.85546875" defaultRowHeight="12.75" x14ac:dyDescent="0.2"/>
  <cols>
    <col min="1" max="1" width="12.42578125" style="2" customWidth="1"/>
    <col min="2" max="2" width="3.85546875" style="2" customWidth="1"/>
    <col min="3" max="3" width="38.85546875" style="2" customWidth="1"/>
    <col min="4" max="4" width="11.42578125" style="2" customWidth="1"/>
    <col min="5" max="5" width="19" style="2" customWidth="1"/>
    <col min="6" max="6" width="13.7109375" style="2" customWidth="1"/>
    <col min="7" max="16384" width="8.85546875" style="2"/>
  </cols>
  <sheetData>
    <row r="1" spans="1:6" ht="23.25" x14ac:dyDescent="0.35">
      <c r="A1" s="1" t="s">
        <v>14</v>
      </c>
    </row>
    <row r="2" spans="1:6" s="5" customFormat="1" ht="23.25" customHeight="1" x14ac:dyDescent="0.35">
      <c r="A2" s="1" t="s">
        <v>13</v>
      </c>
      <c r="B2" s="4"/>
      <c r="C2" s="4"/>
      <c r="D2" s="4"/>
      <c r="E2" s="4"/>
      <c r="F2" s="4"/>
    </row>
    <row r="3" spans="1:6" ht="15" x14ac:dyDescent="0.25">
      <c r="A3" s="3" t="s">
        <v>26</v>
      </c>
      <c r="B3" s="6"/>
      <c r="C3" s="6"/>
      <c r="D3" s="6"/>
      <c r="E3" s="6"/>
      <c r="F3" s="6"/>
    </row>
    <row r="4" spans="1:6" ht="9" customHeight="1" x14ac:dyDescent="0.25">
      <c r="A4" s="6"/>
      <c r="B4" s="6"/>
      <c r="C4" s="6"/>
      <c r="D4" s="6"/>
      <c r="E4" s="6"/>
      <c r="F4" s="6"/>
    </row>
    <row r="5" spans="1:6" ht="38.25" customHeight="1" x14ac:dyDescent="0.25">
      <c r="A5" s="6"/>
      <c r="B5" s="6"/>
      <c r="C5" s="6"/>
      <c r="D5" s="6"/>
      <c r="E5" s="6"/>
      <c r="F5" s="6"/>
    </row>
    <row r="6" spans="1:6" ht="40.5" customHeight="1" x14ac:dyDescent="0.25">
      <c r="A6" s="6"/>
      <c r="B6" s="6"/>
      <c r="C6" s="6"/>
      <c r="D6" s="6"/>
      <c r="E6" s="6"/>
      <c r="F6" s="6"/>
    </row>
    <row r="7" spans="1:6" ht="9" customHeight="1" x14ac:dyDescent="0.25">
      <c r="A7" s="6"/>
      <c r="B7" s="6"/>
      <c r="C7" s="6"/>
      <c r="D7" s="6"/>
      <c r="E7" s="6"/>
      <c r="F7" s="6"/>
    </row>
    <row r="8" spans="1:6" ht="22.5" customHeight="1" x14ac:dyDescent="0.35">
      <c r="A8" s="18" t="s">
        <v>8</v>
      </c>
      <c r="B8" s="6"/>
      <c r="C8" s="6"/>
      <c r="D8" s="6"/>
      <c r="E8" s="6"/>
      <c r="F8" s="6"/>
    </row>
    <row r="9" spans="1:6" s="7" customFormat="1" ht="21.75" customHeight="1" x14ac:dyDescent="0.35">
      <c r="A9" s="24" t="s">
        <v>0</v>
      </c>
      <c r="B9" s="19"/>
      <c r="C9" s="19"/>
      <c r="D9" s="19"/>
      <c r="E9" s="19"/>
      <c r="F9" s="10"/>
    </row>
    <row r="10" spans="1:6" ht="21.75" customHeight="1" x14ac:dyDescent="0.3">
      <c r="A10" s="25" t="s">
        <v>1</v>
      </c>
      <c r="B10" s="15"/>
      <c r="C10" s="15"/>
      <c r="D10" s="15"/>
      <c r="E10" s="15"/>
      <c r="F10" s="17">
        <v>0.04</v>
      </c>
    </row>
    <row r="11" spans="1:6" ht="21.75" customHeight="1" x14ac:dyDescent="0.3">
      <c r="A11" s="25" t="s">
        <v>2</v>
      </c>
      <c r="B11" s="15"/>
      <c r="C11" s="15"/>
      <c r="D11" s="15"/>
      <c r="E11" s="15"/>
      <c r="F11" s="11">
        <f>ROUND(F9*1.04, 0)</f>
        <v>0</v>
      </c>
    </row>
    <row r="12" spans="1:6" ht="21.75" customHeight="1" x14ac:dyDescent="0.3">
      <c r="A12" s="26" t="s">
        <v>3</v>
      </c>
      <c r="B12" s="15"/>
      <c r="C12" s="15"/>
      <c r="D12" s="15"/>
      <c r="E12" s="15"/>
      <c r="F12" s="12">
        <f>ROUND(F11*0.97,0)</f>
        <v>0</v>
      </c>
    </row>
    <row r="13" spans="1:6" ht="21.75" customHeight="1" x14ac:dyDescent="0.3">
      <c r="A13" s="27" t="s">
        <v>7</v>
      </c>
      <c r="B13" s="16"/>
      <c r="C13" s="16"/>
      <c r="D13" s="16"/>
      <c r="E13" s="16"/>
      <c r="F13" s="11">
        <v>45000</v>
      </c>
    </row>
    <row r="14" spans="1:6" ht="9" customHeight="1" x14ac:dyDescent="0.25">
      <c r="A14" s="8"/>
      <c r="B14" s="8"/>
      <c r="C14" s="8"/>
      <c r="D14" s="8"/>
      <c r="E14" s="8"/>
      <c r="F14" s="8"/>
    </row>
    <row r="15" spans="1:6" s="7" customFormat="1" ht="22.5" customHeight="1" x14ac:dyDescent="0.35">
      <c r="A15" s="18" t="s">
        <v>9</v>
      </c>
      <c r="F15" s="30"/>
    </row>
    <row r="16" spans="1:6" ht="21.75" customHeight="1" x14ac:dyDescent="0.3">
      <c r="A16" s="28" t="s">
        <v>4</v>
      </c>
      <c r="B16" s="21"/>
      <c r="C16" s="21"/>
      <c r="D16" s="21"/>
      <c r="E16" s="21"/>
      <c r="F16" s="31"/>
    </row>
    <row r="17" spans="1:6" ht="21.75" customHeight="1" x14ac:dyDescent="0.3">
      <c r="A17" s="25" t="s">
        <v>5</v>
      </c>
      <c r="B17" s="15"/>
      <c r="C17" s="15"/>
      <c r="D17" s="15"/>
      <c r="E17" s="15"/>
      <c r="F17" s="11">
        <f>ROUND(F11*(1+F16), 0)</f>
        <v>0</v>
      </c>
    </row>
    <row r="18" spans="1:6" ht="21.75" customHeight="1" x14ac:dyDescent="0.3">
      <c r="A18" s="26" t="s">
        <v>6</v>
      </c>
      <c r="B18" s="15"/>
      <c r="C18" s="15"/>
      <c r="D18" s="15"/>
      <c r="E18" s="15"/>
      <c r="F18" s="12">
        <f>ROUND(F17*0.97,0)</f>
        <v>0</v>
      </c>
    </row>
    <row r="19" spans="1:6" ht="21.75" customHeight="1" x14ac:dyDescent="0.3">
      <c r="A19" s="27" t="s">
        <v>10</v>
      </c>
      <c r="B19" s="16"/>
      <c r="C19" s="16"/>
      <c r="D19" s="16"/>
      <c r="E19" s="16"/>
      <c r="F19" s="11">
        <f>ROUND(F13*(1+F16),0)</f>
        <v>45000</v>
      </c>
    </row>
    <row r="20" spans="1:6" ht="9" customHeight="1" x14ac:dyDescent="0.3">
      <c r="A20" s="13"/>
      <c r="B20" s="9"/>
      <c r="C20" s="9"/>
      <c r="D20" s="9"/>
      <c r="E20" s="9"/>
      <c r="F20" s="14"/>
    </row>
    <row r="21" spans="1:6" s="7" customFormat="1" ht="22.5" customHeight="1" x14ac:dyDescent="0.35">
      <c r="A21" s="18" t="s">
        <v>17</v>
      </c>
      <c r="F21" s="30"/>
    </row>
    <row r="22" spans="1:6" ht="21.75" customHeight="1" x14ac:dyDescent="0.3">
      <c r="A22" s="28" t="s">
        <v>11</v>
      </c>
      <c r="B22" s="21"/>
      <c r="C22" s="21"/>
      <c r="D22" s="21"/>
      <c r="E22" s="21"/>
      <c r="F22" s="31"/>
    </row>
    <row r="23" spans="1:6" ht="21.75" customHeight="1" x14ac:dyDescent="0.3">
      <c r="A23" s="25" t="s">
        <v>12</v>
      </c>
      <c r="B23" s="15"/>
      <c r="C23" s="15"/>
      <c r="D23" s="15"/>
      <c r="E23" s="15"/>
      <c r="F23" s="11">
        <f>ROUND(F17*(1+F22), 0)</f>
        <v>0</v>
      </c>
    </row>
    <row r="24" spans="1:6" ht="21.75" customHeight="1" x14ac:dyDescent="0.3">
      <c r="A24" s="26" t="s">
        <v>25</v>
      </c>
      <c r="B24" s="15"/>
      <c r="C24" s="15"/>
      <c r="D24" s="15"/>
      <c r="E24" s="15"/>
      <c r="F24" s="12">
        <f>ROUND(F23*0.97,0)</f>
        <v>0</v>
      </c>
    </row>
    <row r="25" spans="1:6" ht="21.75" customHeight="1" x14ac:dyDescent="0.3">
      <c r="A25" s="29" t="s">
        <v>15</v>
      </c>
      <c r="B25" s="22"/>
      <c r="C25" s="22"/>
      <c r="D25" s="22"/>
      <c r="E25" s="22"/>
      <c r="F25" s="23">
        <f>ROUND(F19*(1+F22),0)</f>
        <v>45000</v>
      </c>
    </row>
    <row r="26" spans="1:6" ht="9" customHeight="1" x14ac:dyDescent="0.3">
      <c r="A26" s="20"/>
      <c r="B26" s="15"/>
      <c r="C26" s="15"/>
      <c r="D26" s="15"/>
      <c r="E26" s="15"/>
      <c r="F26" s="14"/>
    </row>
    <row r="27" spans="1:6" ht="18.75" x14ac:dyDescent="0.25">
      <c r="A27" s="33" t="s">
        <v>18</v>
      </c>
      <c r="B27"/>
      <c r="C27"/>
      <c r="D27"/>
      <c r="E27"/>
      <c r="F27"/>
    </row>
    <row r="28" spans="1:6" ht="15.75" x14ac:dyDescent="0.25">
      <c r="A28" s="35" t="s">
        <v>19</v>
      </c>
      <c r="B28"/>
      <c r="C28"/>
      <c r="D28"/>
      <c r="E28"/>
      <c r="F28"/>
    </row>
    <row r="29" spans="1:6" ht="15.75" x14ac:dyDescent="0.25">
      <c r="A29" s="35" t="s">
        <v>20</v>
      </c>
      <c r="B29"/>
      <c r="C29"/>
      <c r="D29"/>
      <c r="E29"/>
      <c r="F29"/>
    </row>
    <row r="30" spans="1:6" s="36" customFormat="1" ht="15.75" x14ac:dyDescent="0.25">
      <c r="A30" s="35" t="s">
        <v>22</v>
      </c>
      <c r="B30" s="34"/>
      <c r="C30" s="34"/>
      <c r="D30" s="34"/>
      <c r="E30" s="34"/>
      <c r="F30" s="34"/>
    </row>
    <row r="31" spans="1:6" ht="15.75" x14ac:dyDescent="0.25">
      <c r="A31" s="35" t="s">
        <v>23</v>
      </c>
      <c r="B31"/>
      <c r="C31"/>
      <c r="D31"/>
      <c r="E31"/>
      <c r="F31"/>
    </row>
    <row r="32" spans="1:6" ht="15.75" x14ac:dyDescent="0.25">
      <c r="A32" s="35" t="s">
        <v>21</v>
      </c>
      <c r="B32"/>
      <c r="C32"/>
      <c r="D32"/>
      <c r="E32"/>
      <c r="F32"/>
    </row>
    <row r="33" spans="1:6" s="36" customFormat="1" ht="15.75" x14ac:dyDescent="0.25">
      <c r="A33" s="35" t="s">
        <v>24</v>
      </c>
      <c r="B33" s="34"/>
      <c r="C33" s="34"/>
      <c r="D33" s="34"/>
      <c r="E33" s="34"/>
      <c r="F33" s="34"/>
    </row>
    <row r="34" spans="1:6" ht="9" customHeight="1" x14ac:dyDescent="0.3">
      <c r="A34" s="20"/>
      <c r="B34" s="15"/>
      <c r="C34" s="15"/>
      <c r="D34" s="15"/>
      <c r="E34" s="15"/>
      <c r="F34" s="14"/>
    </row>
    <row r="35" spans="1:6" ht="20.25" customHeight="1" x14ac:dyDescent="0.3">
      <c r="A35" s="20" t="s">
        <v>16</v>
      </c>
      <c r="B35" s="15"/>
      <c r="C35" s="15"/>
      <c r="D35" s="15"/>
      <c r="E35" s="15"/>
      <c r="F35" s="14"/>
    </row>
    <row r="36" spans="1:6" ht="15" x14ac:dyDescent="0.25">
      <c r="A36" s="32"/>
      <c r="B36"/>
      <c r="C36"/>
      <c r="D36"/>
      <c r="E36"/>
      <c r="F36"/>
    </row>
  </sheetData>
  <sheetProtection algorithmName="SHA-512" hashValue="QzxFOoHG3Uojsp/t444lqKs7YuecNWzsAx1BCPlVlV3blZfGQ7Gh5MjZn16FYj2yfPQp/1mkMOcBF6upvt6EFA==" saltValue="NraP0S9iI12/mILwRIyWSQ==" spinCount="100000" sheet="1" selectLockedCells="1"/>
  <pageMargins left="0.4" right="0.3" top="0.3" bottom="0.25" header="0.3" footer="0.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TC Calculator FY25-FY27</vt:lpstr>
      <vt:lpstr>'TC Calculator FY25-FY27'!Print_Area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Capital Outlay Transfer Calculator</dc:title>
  <dc:creator>Darnall, Tamara</dc:creator>
  <cp:lastModifiedBy>Leiferman, Bobbi</cp:lastModifiedBy>
  <cp:lastPrinted>2024-03-18T15:58:30Z</cp:lastPrinted>
  <dcterms:created xsi:type="dcterms:W3CDTF">2015-01-14T17:01:32Z</dcterms:created>
  <dcterms:modified xsi:type="dcterms:W3CDTF">2024-03-25T20:06:57Z</dcterms:modified>
</cp:coreProperties>
</file>