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1st Half\WEB Files\"/>
    </mc:Choice>
  </mc:AlternateContent>
  <xr:revisionPtr revIDLastSave="0" documentId="13_ncr:1_{18272EEF-7A11-4233-A970-2A21E5EA308E}" xr6:coauthVersionLast="41" xr6:coauthVersionMax="41" xr10:uidLastSave="{00000000-0000-0000-0000-000000000000}"/>
  <bookViews>
    <workbookView xWindow="28680" yWindow="15" windowWidth="29040" windowHeight="15840" xr2:uid="{88C4CD87-3C4E-4F09-B8D4-D2D974690B4E}"/>
  </bookViews>
  <sheets>
    <sheet name="Alternative Need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'Alternative Need'!$A$4:$M$8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'Alternative Need'!$A$1:$J$10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J6" i="1" s="1"/>
  <c r="F5" i="1"/>
  <c r="H5" i="1" s="1"/>
  <c r="J5" i="1" s="1"/>
  <c r="F7" i="1"/>
  <c r="H7" i="1" l="1"/>
  <c r="J7" i="1"/>
  <c r="J8" i="1"/>
</calcChain>
</file>

<file path=xl/sharedStrings.xml><?xml version="1.0" encoding="utf-8"?>
<sst xmlns="http://schemas.openxmlformats.org/spreadsheetml/2006/main" count="16" uniqueCount="16">
  <si>
    <t>District No.</t>
  </si>
  <si>
    <t>District Name</t>
  </si>
  <si>
    <t>FY2016 District Need</t>
  </si>
  <si>
    <t>FY2015 
Other Revenue</t>
  </si>
  <si>
    <t>FY2018
Other Revenue</t>
  </si>
  <si>
    <t>Alternative Need</t>
  </si>
  <si>
    <t>Alternative Per Student Need</t>
  </si>
  <si>
    <t>FY2020 Alternative Local Need</t>
  </si>
  <si>
    <t>White Lake 01-3</t>
  </si>
  <si>
    <t>Harding County 31-1</t>
  </si>
  <si>
    <t>Hoven 53-2</t>
  </si>
  <si>
    <t>SDCL 13-13-10.1 (5A and 5B)</t>
  </si>
  <si>
    <t>as of 11/13/2019</t>
  </si>
  <si>
    <t>FY2020 Alternative General State Aid Need Calculation</t>
  </si>
  <si>
    <t>Fall 2019</t>
  </si>
  <si>
    <t>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</si>
</sst>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0"/>
      <name val="Arial"/>
    </font>
    <font>
      <sz val="9"/>
      <name val="Ebrima"/>
    </font>
    <font>
      <sz val="11"/>
      <name val="Ebrima"/>
    </font>
    <font>
      <sz val="11"/>
      <color rgb="FF002060"/>
      <name val="Ebrima"/>
    </font>
    <font>
      <sz val="11"/>
      <color rgb="FFFF0000"/>
      <name val="Ebrima"/>
    </font>
    <font>
      <b/>
      <sz val="11"/>
      <name val="Ebrima"/>
    </font>
    <font>
      <sz val="14"/>
      <name val="Ebrima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164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4" fontId="3" fillId="0" borderId="2" xfId="0" applyNumberFormat="1" applyFont="1" applyFill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/>
    <xf numFmtId="165" fontId="3" fillId="0" borderId="2" xfId="0" applyNumberFormat="1" applyFont="1" applyBorder="1"/>
    <xf numFmtId="40" fontId="3" fillId="0" borderId="2" xfId="0" applyNumberFormat="1" applyFont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164" fontId="3" fillId="0" borderId="3" xfId="0" applyNumberFormat="1" applyFont="1" applyFill="1" applyBorder="1"/>
    <xf numFmtId="164" fontId="3" fillId="0" borderId="3" xfId="0" applyNumberFormat="1" applyFont="1" applyBorder="1"/>
    <xf numFmtId="0" fontId="3" fillId="0" borderId="3" xfId="0" applyFont="1" applyBorder="1"/>
    <xf numFmtId="165" fontId="3" fillId="0" borderId="3" xfId="0" applyNumberFormat="1" applyFont="1" applyBorder="1"/>
    <xf numFmtId="164" fontId="3" fillId="0" borderId="0" xfId="0" applyNumberFormat="1" applyFont="1" applyFill="1"/>
    <xf numFmtId="4" fontId="3" fillId="0" borderId="0" xfId="0" applyNumberFormat="1" applyFont="1" applyFill="1"/>
    <xf numFmtId="165" fontId="3" fillId="0" borderId="0" xfId="0" applyNumberFormat="1" applyFont="1"/>
    <xf numFmtId="40" fontId="4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57150</xdr:rowOff>
    </xdr:from>
    <xdr:to>
      <xdr:col>9</xdr:col>
      <xdr:colOff>676275</xdr:colOff>
      <xdr:row>2</xdr:row>
      <xdr:rowOff>66604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98C235-442C-4B17-B906-A40CAFAA9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57150"/>
          <a:ext cx="1933575" cy="476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0%20State%20Aid/1st%20Half/Generalstateaid20191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0"/>
      <sheetName val="Need Calc"/>
      <sheetName val="Alternative Need"/>
      <sheetName val="State Aid Fall Enroll"/>
      <sheetName val="ELL"/>
      <sheetName val="ARSD 24.17.03.07"/>
      <sheetName val="OTHR REV 2020"/>
      <sheetName val="Pay 2019"/>
      <sheetName val="Prelim Pay 2020"/>
      <sheetName val="Notes"/>
      <sheetName val="Gaming Adjusments"/>
      <sheetName val="Excess Cash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37C3-6BC8-4F9B-8ACD-C8B2AE44484D}">
  <sheetPr>
    <pageSetUpPr fitToPage="1"/>
  </sheetPr>
  <dimension ref="A1:J9"/>
  <sheetViews>
    <sheetView showGridLines="0" tabSelected="1" workbookViewId="0">
      <selection activeCell="H9" sqref="H9"/>
    </sheetView>
  </sheetViews>
  <sheetFormatPr defaultRowHeight="16.5" x14ac:dyDescent="0.3"/>
  <cols>
    <col min="1" max="1" width="7.5703125" style="2" customWidth="1"/>
    <col min="2" max="2" width="21" style="2" bestFit="1" customWidth="1"/>
    <col min="3" max="4" width="12.7109375" style="3" customWidth="1"/>
    <col min="5" max="5" width="12.7109375" style="4" customWidth="1"/>
    <col min="6" max="6" width="16.7109375" style="4" bestFit="1" customWidth="1"/>
    <col min="7" max="7" width="12.7109375" style="2" customWidth="1"/>
    <col min="8" max="8" width="12.7109375" style="5" customWidth="1"/>
    <col min="9" max="9" width="12.7109375" style="6" customWidth="1"/>
    <col min="10" max="10" width="12.7109375" style="2" customWidth="1"/>
    <col min="11" max="16384" width="9.140625" style="2"/>
  </cols>
  <sheetData>
    <row r="1" spans="1:10" ht="20.25" x14ac:dyDescent="0.35">
      <c r="A1" s="30" t="s">
        <v>13</v>
      </c>
    </row>
    <row r="2" spans="1:10" x14ac:dyDescent="0.3">
      <c r="B2" s="1" t="s">
        <v>12</v>
      </c>
    </row>
    <row r="4" spans="1:10" ht="49.5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15</v>
      </c>
      <c r="H4" s="9" t="s">
        <v>6</v>
      </c>
      <c r="I4" s="10" t="s">
        <v>14</v>
      </c>
      <c r="J4" s="11" t="s">
        <v>7</v>
      </c>
    </row>
    <row r="5" spans="1:10" x14ac:dyDescent="0.3">
      <c r="A5" s="12">
        <v>31001</v>
      </c>
      <c r="B5" s="13" t="s">
        <v>9</v>
      </c>
      <c r="C5" s="14">
        <v>1111945</v>
      </c>
      <c r="D5" s="14">
        <v>625399.24</v>
      </c>
      <c r="E5" s="15">
        <v>199639.09999999998</v>
      </c>
      <c r="F5" s="16">
        <f>IF(D5&lt;E5,D5+C5,E5+C5)</f>
        <v>1311584.1000000001</v>
      </c>
      <c r="G5" s="17">
        <v>194.25</v>
      </c>
      <c r="H5" s="18">
        <f>F5/G5</f>
        <v>6752.0416988416991</v>
      </c>
      <c r="I5" s="19">
        <v>200.25</v>
      </c>
      <c r="J5" s="16">
        <f>H5*I5</f>
        <v>1352096.3501930502</v>
      </c>
    </row>
    <row r="6" spans="1:10" x14ac:dyDescent="0.3">
      <c r="A6" s="20">
        <v>53002</v>
      </c>
      <c r="B6" s="21" t="s">
        <v>10</v>
      </c>
      <c r="C6" s="22">
        <v>641122</v>
      </c>
      <c r="D6" s="22">
        <v>127919.45</v>
      </c>
      <c r="E6" s="15">
        <v>132431.1</v>
      </c>
      <c r="F6" s="23">
        <f>IF(D6&lt;E6,D6+C6,E6+C6)</f>
        <v>769041.45</v>
      </c>
      <c r="G6" s="24">
        <v>112</v>
      </c>
      <c r="H6" s="25">
        <f>F6/G6</f>
        <v>6866.4415178571426</v>
      </c>
      <c r="I6" s="19">
        <v>99.12</v>
      </c>
      <c r="J6" s="23">
        <f>H6*I6</f>
        <v>680601.68325</v>
      </c>
    </row>
    <row r="7" spans="1:10" x14ac:dyDescent="0.3">
      <c r="A7" s="20">
        <v>1003</v>
      </c>
      <c r="B7" s="21" t="s">
        <v>8</v>
      </c>
      <c r="C7" s="22">
        <v>658295</v>
      </c>
      <c r="D7" s="22">
        <v>222937.25</v>
      </c>
      <c r="E7" s="15">
        <v>212703.00999999998</v>
      </c>
      <c r="F7" s="23">
        <f>IF(D7&lt;E7,D7+C7,E7+C7)</f>
        <v>870998.01</v>
      </c>
      <c r="G7" s="24">
        <v>110</v>
      </c>
      <c r="H7" s="25">
        <f>F7/G7</f>
        <v>7918.1637272727276</v>
      </c>
      <c r="I7" s="19">
        <v>125</v>
      </c>
      <c r="J7" s="23">
        <f>H7*I7</f>
        <v>989770.46590909094</v>
      </c>
    </row>
    <row r="8" spans="1:10" x14ac:dyDescent="0.3">
      <c r="C8" s="26"/>
      <c r="D8" s="26"/>
      <c r="E8" s="26"/>
      <c r="G8" s="27"/>
      <c r="H8" s="28"/>
      <c r="I8" s="29"/>
      <c r="J8" s="4">
        <f>SUM(J5:J7)</f>
        <v>3022468.4993521413</v>
      </c>
    </row>
    <row r="9" spans="1:10" x14ac:dyDescent="0.3">
      <c r="A9" s="2" t="s">
        <v>11</v>
      </c>
    </row>
  </sheetData>
  <sortState xmlns:xlrd2="http://schemas.microsoft.com/office/spreadsheetml/2017/richdata2" ref="A5:J7">
    <sortCondition ref="B5:B7"/>
  </sortState>
  <pageMargins left="0.5" right="0.5" top="1" bottom="1" header="0.8" footer="0.8"/>
  <pageSetup scale="97" fitToHeight="0" orientation="landscape" r:id="rId1"/>
  <headerFooter>
    <oddFooter>&amp;R&amp;"Gill Sans MT,Regular"&amp;11&amp;D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Alternative Need</vt:lpstr>
      <vt:lpstr>'Alternative Need'!Print_Area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2019-11-13T22:45:36Z</cp:lastPrinted>
  <dcterms:created xsi:type="dcterms:W3CDTF">2019-11-13T22:38:31Z</dcterms:created>
  <dcterms:modified xsi:type="dcterms:W3CDTF">2019-11-13T22:45:46Z</dcterms:modified>
</cp:coreProperties>
</file>